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shiranwolfman/Desktop/"/>
    </mc:Choice>
  </mc:AlternateContent>
  <xr:revisionPtr revIDLastSave="0" documentId="13_ncr:1_{E43EAED6-C533-114E-8B95-6723CFF75E78}" xr6:coauthVersionLast="47" xr6:coauthVersionMax="47" xr10:uidLastSave="{00000000-0000-0000-0000-000000000000}"/>
  <bookViews>
    <workbookView xWindow="0" yWindow="0" windowWidth="35840" windowHeight="22400" xr2:uid="{00000000-000D-0000-FFFF-FFFF00000000}"/>
  </bookViews>
  <sheets>
    <sheet name="Assessment" sheetId="1" r:id="rId1"/>
    <sheet name="Detailed Assessment" sheetId="2" r:id="rId2"/>
    <sheet name="HIPAA Security Rule " sheetId="3" r:id="rId3"/>
    <sheet name="HIPA - ISO mapping" sheetId="4" r:id="rId4"/>
    <sheet name="Lists" sheetId="5" state="hidden" r:id="rId5"/>
  </sheets>
  <definedNames>
    <definedName name="_xlnm._FilterDatabase" localSheetId="1" hidden="1">'Detailed Assessment'!$A$1:$I$96</definedName>
    <definedName name="Check">Lists!$G$2:$G$4</definedName>
    <definedName name="Implementation">Lists!$O$2:$O$4</definedName>
    <definedName name="Rank">Lists!$B$2:$B$7</definedName>
    <definedName name="Rating">Lists!$L$2:$L$6</definedName>
    <definedName name="Risk">Lists!$I$2:$I$4</definedName>
    <definedName name="Score">Lists!$E$2:$E$5</definedName>
    <definedName name="Urgency">Lists!$J$2:$J$5</definedName>
    <definedName name="Z_762F9DA0_984F_11D8_9E6A_00B0D01AE2FB_.wvu.Cols" localSheetId="0">Assessment!$A:$A</definedName>
    <definedName name="Z_762F9DA0_984F_11D8_9E6A_00B0D01AE2FB_.wvu.PrintArea" localSheetId="2">'HIPAA Security Rule '!$A$1:$C$78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FcLqNzPW32D9qL1yxMm8yWZETds6tNqeuueQ3RejKoM="/>
    </ext>
  </extLst>
</workbook>
</file>

<file path=xl/calcChain.xml><?xml version="1.0" encoding="utf-8"?>
<calcChain xmlns="http://schemas.openxmlformats.org/spreadsheetml/2006/main">
  <c r="L96" i="2" l="1"/>
  <c r="K96" i="2" s="1"/>
  <c r="L95" i="2"/>
  <c r="K95" i="2" s="1"/>
  <c r="L94" i="2"/>
  <c r="K94" i="2" s="1"/>
  <c r="L93" i="2"/>
  <c r="K93" i="2" s="1"/>
  <c r="L92" i="2"/>
  <c r="K92" i="2" s="1"/>
  <c r="L90" i="2"/>
  <c r="K90" i="2" s="1"/>
  <c r="L89" i="2"/>
  <c r="K89" i="2" s="1"/>
  <c r="L88" i="2"/>
  <c r="K88" i="2" s="1"/>
  <c r="L87" i="2"/>
  <c r="K87" i="2" s="1"/>
  <c r="L85" i="2"/>
  <c r="K85" i="2" s="1"/>
  <c r="L84" i="2"/>
  <c r="K84" i="2" s="1"/>
  <c r="L83" i="2"/>
  <c r="K83" i="2" s="1"/>
  <c r="L82" i="2"/>
  <c r="K82" i="2" s="1"/>
  <c r="L81" i="2"/>
  <c r="K81" i="2" s="1"/>
  <c r="L80" i="2"/>
  <c r="K80" i="2" s="1"/>
  <c r="L79" i="2"/>
  <c r="K79" i="2" s="1"/>
  <c r="L78" i="2"/>
  <c r="K78" i="2" s="1"/>
  <c r="L77" i="2"/>
  <c r="K77" i="2" s="1"/>
  <c r="L76" i="2"/>
  <c r="K76" i="2" s="1"/>
  <c r="L75" i="2"/>
  <c r="K75" i="2" s="1"/>
  <c r="L74" i="2"/>
  <c r="K74" i="2" s="1"/>
  <c r="L73" i="2"/>
  <c r="K73" i="2" s="1"/>
  <c r="L72" i="2"/>
  <c r="K72" i="2" s="1"/>
  <c r="L71" i="2"/>
  <c r="K71" i="2" s="1"/>
  <c r="L70" i="2"/>
  <c r="K70" i="2" s="1"/>
  <c r="L69" i="2"/>
  <c r="K69" i="2" s="1"/>
  <c r="L68" i="2"/>
  <c r="K68" i="2" s="1"/>
  <c r="L66" i="2"/>
  <c r="K66" i="2" s="1"/>
  <c r="L65" i="2"/>
  <c r="K65" i="2" s="1"/>
  <c r="L64" i="2"/>
  <c r="K64" i="2" s="1"/>
  <c r="L63" i="2"/>
  <c r="K63" i="2" s="1"/>
  <c r="L62" i="2"/>
  <c r="K62" i="2" s="1"/>
  <c r="L61" i="2"/>
  <c r="K61" i="2" s="1"/>
  <c r="L60" i="2"/>
  <c r="K60" i="2" s="1"/>
  <c r="L59" i="2"/>
  <c r="K59" i="2" s="1"/>
  <c r="L58" i="2"/>
  <c r="K58" i="2" s="1"/>
  <c r="L57" i="2"/>
  <c r="K57" i="2" s="1"/>
  <c r="L56" i="2"/>
  <c r="K56" i="2" s="1"/>
  <c r="L55" i="2"/>
  <c r="K55" i="2" s="1"/>
  <c r="L54" i="2"/>
  <c r="K54" i="2" s="1"/>
  <c r="L52" i="2"/>
  <c r="K52" i="2" s="1"/>
  <c r="L51" i="2"/>
  <c r="K51" i="2" s="1"/>
  <c r="L50" i="2"/>
  <c r="K50" i="2" s="1"/>
  <c r="L49" i="2"/>
  <c r="K49" i="2" s="1"/>
  <c r="L47" i="2"/>
  <c r="K47" i="2" s="1"/>
  <c r="L46" i="2"/>
  <c r="K46" i="2" s="1"/>
  <c r="L45" i="2"/>
  <c r="K45" i="2" s="1"/>
  <c r="L44" i="2"/>
  <c r="K44" i="2" s="1"/>
  <c r="L43" i="2"/>
  <c r="K43" i="2" s="1"/>
  <c r="L42" i="2"/>
  <c r="K42" i="2" s="1"/>
  <c r="L41" i="2"/>
  <c r="K41" i="2" s="1"/>
  <c r="L40" i="2"/>
  <c r="K40" i="2" s="1"/>
  <c r="L39" i="2"/>
  <c r="K39" i="2" s="1"/>
  <c r="L38" i="2"/>
  <c r="K38" i="2" s="1"/>
  <c r="L37" i="2"/>
  <c r="K37" i="2" s="1"/>
  <c r="L36" i="2"/>
  <c r="K36" i="2" s="1"/>
  <c r="L35" i="2"/>
  <c r="K35" i="2" s="1"/>
  <c r="L34" i="2"/>
  <c r="K34" i="2" s="1"/>
  <c r="L33" i="2"/>
  <c r="K33" i="2" s="1"/>
  <c r="L32" i="2"/>
  <c r="K32" i="2" s="1"/>
  <c r="L31" i="2"/>
  <c r="K31" i="2" s="1"/>
  <c r="L30" i="2"/>
  <c r="K30" i="2" s="1"/>
  <c r="L29" i="2"/>
  <c r="K29" i="2" s="1"/>
  <c r="L28" i="2"/>
  <c r="K28" i="2" s="1"/>
  <c r="L27" i="2"/>
  <c r="K27" i="2" s="1"/>
  <c r="L26" i="2"/>
  <c r="K26" i="2" s="1"/>
  <c r="L25" i="2"/>
  <c r="K25" i="2" s="1"/>
  <c r="L24" i="2"/>
  <c r="K24" i="2" s="1"/>
  <c r="L23" i="2"/>
  <c r="K23" i="2" s="1"/>
  <c r="L22" i="2"/>
  <c r="K22" i="2" s="1"/>
  <c r="L21" i="2"/>
  <c r="K21" i="2" s="1"/>
  <c r="L20" i="2"/>
  <c r="K20" i="2" s="1"/>
  <c r="L19" i="2"/>
  <c r="K19" i="2" s="1"/>
  <c r="L18" i="2"/>
  <c r="K18" i="2" s="1"/>
  <c r="L17" i="2"/>
  <c r="K17" i="2" s="1"/>
  <c r="L16" i="2"/>
  <c r="K16" i="2" s="1"/>
  <c r="L15" i="2"/>
  <c r="K15" i="2" s="1"/>
  <c r="L14" i="2"/>
  <c r="K14" i="2" s="1"/>
  <c r="L13" i="2"/>
  <c r="K13" i="2" s="1"/>
  <c r="L12" i="2"/>
  <c r="K12" i="2" s="1"/>
  <c r="L11" i="2"/>
  <c r="K11" i="2" s="1"/>
  <c r="L10" i="2"/>
  <c r="K10" i="2" s="1"/>
  <c r="L9" i="2"/>
  <c r="K9" i="2" s="1"/>
  <c r="L8" i="2"/>
  <c r="K8" i="2" s="1"/>
  <c r="L7" i="2"/>
  <c r="K7" i="2" s="1"/>
  <c r="L6" i="2"/>
  <c r="K6" i="2" s="1"/>
  <c r="L5" i="2"/>
  <c r="K5" i="2" s="1"/>
  <c r="L4" i="2"/>
  <c r="K4" i="2" s="1"/>
  <c r="L3" i="2"/>
  <c r="K3" i="2" s="1"/>
  <c r="H97" i="1"/>
  <c r="H96" i="1"/>
  <c r="H95" i="1"/>
  <c r="H94" i="1"/>
  <c r="I94" i="1" s="1"/>
  <c r="H91" i="1"/>
  <c r="I91" i="1" s="1"/>
  <c r="H90" i="1"/>
  <c r="I90" i="1" s="1"/>
  <c r="H89" i="1"/>
  <c r="I89" i="1" s="1"/>
  <c r="H88" i="1"/>
  <c r="I88" i="1" s="1"/>
  <c r="H84" i="1"/>
  <c r="H85" i="1" s="1"/>
  <c r="H83" i="1"/>
  <c r="H82" i="1"/>
  <c r="H81" i="1"/>
  <c r="I81" i="1" s="1"/>
  <c r="H80" i="1"/>
  <c r="A68" i="1"/>
  <c r="A71" i="1" s="1"/>
  <c r="A67" i="1"/>
  <c r="A70" i="1" s="1"/>
  <c r="A76" i="1" s="1"/>
  <c r="A53" i="1"/>
  <c r="A54" i="1" s="1"/>
  <c r="A55" i="1" s="1"/>
  <c r="A56" i="1" s="1"/>
  <c r="A57" i="1" s="1"/>
  <c r="A58" i="1" s="1"/>
  <c r="A59" i="1" s="1"/>
  <c r="A41" i="1"/>
  <c r="A42" i="1" s="1"/>
  <c r="A43" i="1" s="1"/>
  <c r="A44" i="1" s="1"/>
  <c r="A45" i="1" s="1"/>
  <c r="A46" i="1" s="1"/>
  <c r="A47" i="1" s="1"/>
  <c r="A48" i="1" s="1"/>
  <c r="A49" i="1" s="1"/>
  <c r="A50" i="1" s="1"/>
  <c r="A51" i="1" s="1"/>
  <c r="A38"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B4" i="1"/>
  <c r="B5" i="1" s="1"/>
  <c r="B6" i="1" s="1"/>
  <c r="B7"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40" i="1" s="1"/>
  <c r="B41" i="1" s="1"/>
  <c r="B42" i="1" s="1"/>
  <c r="B43" i="1" s="1"/>
  <c r="B44" i="1" s="1"/>
  <c r="B45" i="1" s="1"/>
  <c r="B46" i="1" s="1"/>
  <c r="B47" i="1" s="1"/>
  <c r="B48" i="1" s="1"/>
  <c r="B49" i="1" s="1"/>
  <c r="B50" i="1" s="1"/>
  <c r="B51" i="1" s="1"/>
  <c r="B53" i="1" s="1"/>
  <c r="B54" i="1" s="1"/>
  <c r="B55" i="1" s="1"/>
  <c r="B56" i="1" s="1"/>
  <c r="B57" i="1" s="1"/>
  <c r="B58" i="1" s="1"/>
  <c r="B59" i="1" s="1"/>
  <c r="A64" i="1" l="1"/>
  <c r="A60" i="1"/>
  <c r="I82" i="1"/>
  <c r="I83" i="1"/>
  <c r="I80" i="1"/>
  <c r="I85" i="1"/>
  <c r="B64" i="1"/>
  <c r="B66" i="1" s="1"/>
  <c r="B67" i="1" s="1"/>
  <c r="B68" i="1" s="1"/>
  <c r="B69" i="1" s="1"/>
  <c r="B70" i="1" s="1"/>
  <c r="B71" i="1" s="1"/>
  <c r="B72" i="1" s="1"/>
  <c r="B73" i="1" s="1"/>
  <c r="B74" i="1" s="1"/>
  <c r="B75" i="1" s="1"/>
  <c r="B76" i="1" s="1"/>
  <c r="B77" i="1" s="1"/>
  <c r="B60" i="1"/>
  <c r="H98" i="1"/>
  <c r="I98" i="1" s="1"/>
  <c r="A74" i="1"/>
  <c r="A69" i="1"/>
  <c r="B63" i="1" l="1"/>
  <c r="B61" i="1"/>
  <c r="B62" i="1" s="1"/>
  <c r="I97" i="1"/>
  <c r="I95" i="1"/>
  <c r="I96" i="1"/>
  <c r="A63" i="1"/>
  <c r="A61" i="1"/>
  <c r="A62" i="1" s="1"/>
  <c r="A72" i="1"/>
  <c r="A73" i="1" s="1"/>
  <c r="A77" i="1" s="1"/>
  <c r="A75" i="1"/>
</calcChain>
</file>

<file path=xl/sharedStrings.xml><?xml version="1.0" encoding="utf-8"?>
<sst xmlns="http://schemas.openxmlformats.org/spreadsheetml/2006/main" count="1595" uniqueCount="666">
  <si>
    <t>Index</t>
  </si>
  <si>
    <t>Item</t>
  </si>
  <si>
    <t>HIPAA Citation</t>
  </si>
  <si>
    <t>HIPAA Security Rule Standard
    Implementation Specification</t>
  </si>
  <si>
    <t>Implementation</t>
  </si>
  <si>
    <t>Requirement Description</t>
  </si>
  <si>
    <t>Solution</t>
  </si>
  <si>
    <t>Compliance Rating Percent</t>
  </si>
  <si>
    <t>Risk Percent</t>
  </si>
  <si>
    <t>Planned Start Days</t>
  </si>
  <si>
    <t>Full Regulatory Text</t>
  </si>
  <si>
    <t>Finding</t>
  </si>
  <si>
    <t>Rating Criteria</t>
  </si>
  <si>
    <t>Impact &amp; Analysis</t>
  </si>
  <si>
    <t>Risk</t>
  </si>
  <si>
    <t>Recommendation</t>
  </si>
  <si>
    <t>SECURITY STANDARDS: GENERAL RULES</t>
  </si>
  <si>
    <t>164.306(a)</t>
  </si>
  <si>
    <t>Ensure Confidentiality, Integrity and Availability</t>
  </si>
  <si>
    <t>-</t>
  </si>
  <si>
    <t>Ensure CIA and protect against threats</t>
  </si>
  <si>
    <t>(a) General requirements. Covered entities must do the following: 
(1) Ensure the confidentiality, integrity, and availability of all electronic protected health information the covered entity creates, receives, maintains, or transmits. 
(2) Protect against any reasonably anticipated threats or hazards to the security or integrity of such information. 
(3) Protect against any reasonably anticipated uses or disclosures of such information that are not permitted or required under subpart E of this part. 
(4) Ensure compliance with this subpart by its workforce.</t>
  </si>
  <si>
    <t>164.306(b)</t>
  </si>
  <si>
    <t>Flexibility of Approach</t>
  </si>
  <si>
    <t>Reasonably consider factors in security compliance</t>
  </si>
  <si>
    <t>(b) Flexibility of approach. 
(1) Covered entities may use any security measures that allow the covered entity to reasonably and appropriately implement the standards and implementation specifications as specified in this subpart. 
(2) In deciding which security measures to use, a covered entity must take into account the following factors: 
(i) The size, complexity, and capabilities of the covered entity. 
(ii) The covered entity's technical infrastructure, hardware, and software security capabilities. 
(iii) The costs of security measures. 
(iv) The probability and criticality of potential risks to electronic protected health information.</t>
  </si>
  <si>
    <t>164.306(c)</t>
  </si>
  <si>
    <t>Standards</t>
  </si>
  <si>
    <t>CEs must comply with standards</t>
  </si>
  <si>
    <t>(c) Standards. A covered entity must comply with the standards as provided in this section and in § 164.308, 
§ 164.310, § 164.312, § 164.314, and § 164.316 with respect to all electronic protected health information.</t>
  </si>
  <si>
    <t>164.306(d)</t>
  </si>
  <si>
    <t>Implementation Specifications</t>
  </si>
  <si>
    <t>Required and Addressable Implementation Specification requirements</t>
  </si>
  <si>
    <t>(d) Implementation specifications. 
In this subpart: 
(1) Implementation specifications are required or addressable. If an implementation specification is required, the word "Required" appears in parentheses after the title of the implementation specification. If an implementation specification is addressable, the word "Addressable" appears in parentheses after the title of the implementation specification. 
(2) When a standard adopted in § 164.308, § 164.310, § 164.312, § 164.314, or § 164.316 includes required implementation specifications, a covered entity must implement the implementation specifications. 
(3) When a standard adopted in § 164.308, § 164.310, 
§ 164.312, § 164.314, or § 164.316 includes addressable implementation specifications, a covered entity must-- 
(i) Assess whether each implementation specification is a reasonable and appropriate safeguard in its environment, when analyzed with reference to the likely contribution to protecting the entity's electronic protected health information; and 
(ii) As applicable to the entity-- 
(A) Implement the implementation specification if reasonable and appropriate; or 
(B) If implementing the implementation specification is not reasonable and appropriate-- 
(1) Document why it would not be reasonable and appropriate to implement the implementation specification; and 
(2) Implement an equivalent alternative measure if reasonable and appropriate.</t>
  </si>
  <si>
    <t>164.306(e)</t>
  </si>
  <si>
    <t>Maintenance</t>
  </si>
  <si>
    <t>Ongoing review and modification of security measures</t>
  </si>
  <si>
    <t>(e) Maintenance. Security measures implemented to comply with standards and implementation specifications adopted under § 164.105 and this subpart must be reviewed and modified as needed to continue provision of reasonable and appropriate protection of electronic protected health information as described at § 164.316.</t>
  </si>
  <si>
    <t>ADMINISTRATIVE SAFEGUARDS</t>
  </si>
  <si>
    <t>164.308(a)(1)(i)</t>
  </si>
  <si>
    <t>Security Management Process</t>
  </si>
  <si>
    <t>P&amp;P to manage security violations</t>
  </si>
  <si>
    <t>P&amp;P</t>
  </si>
  <si>
    <t>Done</t>
  </si>
  <si>
    <t>Implement policies and procedures to prevent, detect, contain and correct security violations</t>
  </si>
  <si>
    <t>164.308(a)(1)(ii)(A)</t>
  </si>
  <si>
    <t>Risk Analysis</t>
  </si>
  <si>
    <t>Addressable</t>
  </si>
  <si>
    <t>Conduct vulnerability assessment</t>
  </si>
  <si>
    <t>Assessment</t>
  </si>
  <si>
    <t>Conduct an accurate and thorough assessment of the potential risks and vulnerabilities to the confidentiality, integrity, and availability of electronic protected health information held by the covered entity.</t>
  </si>
  <si>
    <t>164.308(a)(1)(ii)(B)</t>
  </si>
  <si>
    <t>Risk Management</t>
  </si>
  <si>
    <t>Implement security measures to reduce risk of security breaches</t>
  </si>
  <si>
    <t>Measures</t>
  </si>
  <si>
    <t>Implement security measures sufficient to reduce risks and vulnerabilities to a reasonable and appropriate level to comply with Sec 164.206(a).</t>
  </si>
  <si>
    <t>164.308(a)(1)(ii)(C)</t>
  </si>
  <si>
    <t>Sanction Policy</t>
  </si>
  <si>
    <t>Worker sanction for P&amp;P violations</t>
  </si>
  <si>
    <t>Apply appropriate sanctions against workforce members who fail to comply with the security policies and procedures of the covered entity.</t>
  </si>
  <si>
    <t>164.308(a)(1)(ii)(D)</t>
  </si>
  <si>
    <t>Information System Activity Review</t>
  </si>
  <si>
    <t>Procedures to review system activity</t>
  </si>
  <si>
    <t>Procedures</t>
  </si>
  <si>
    <t>Implement procedures to regularly review records of information system activity, such as audit logs, access reports, and security incident tracking reports.</t>
  </si>
  <si>
    <t>164.308(a)(2)</t>
  </si>
  <si>
    <t>Assigned Security Responsibility</t>
  </si>
  <si>
    <t>Identify security official responsible for P&amp;P</t>
  </si>
  <si>
    <t>Assignment</t>
  </si>
  <si>
    <t>Identify the security official who is responsible for the development and implementation of the policies and procedures required by this subpart for the entity.</t>
  </si>
  <si>
    <t>164.308(a)(3)(i)</t>
  </si>
  <si>
    <t>Workforce Security</t>
  </si>
  <si>
    <t>Implement P&amp;P to ensure appropriate PHI access</t>
  </si>
  <si>
    <t>Implement policies and procedures to ensure that all members of its workforce have appropriate access to electronic protected health information, as provided under paragraph (a)(4) of this section, and to prevent those workforce members who do not have access under paragraph (a))(4) of this section from obtaining access to electronic protected health information.</t>
  </si>
  <si>
    <t>164.308(a)(3)(ii)(A)</t>
  </si>
  <si>
    <t>Authorization and/or Supervision</t>
  </si>
  <si>
    <t>Authorization/supervision for PHI access</t>
  </si>
  <si>
    <t>Implement procedures for authorization and/or supervision of workforce members who work with electronic protected health information or in locations where it might be accessed.</t>
  </si>
  <si>
    <t>164.308(a)(3)(ii)(B)</t>
  </si>
  <si>
    <t>Workforce Clearance Procedure</t>
  </si>
  <si>
    <t>Procedures to ensure appropriate PHI access</t>
  </si>
  <si>
    <t>Implement procedures to determine that the access of a workforce member to electronic protected health information is appropriate.</t>
  </si>
  <si>
    <t>164.308(a)(3)(ii)(C)</t>
  </si>
  <si>
    <t>Termination Procedures</t>
  </si>
  <si>
    <t>Procedures to terminate PHI access</t>
  </si>
  <si>
    <t>Implement procedures for termination access to electronic protected health information when the employment of a workforce member ends or as required by determination made as specified in paragraph (a)(3)(ii)(B) of this section.</t>
  </si>
  <si>
    <t>164.308(a)(4)(i)</t>
  </si>
  <si>
    <t>Information Access Management</t>
  </si>
  <si>
    <t>P&amp;P to authorize access to PHI</t>
  </si>
  <si>
    <t>Implement policies and procedures for authorizing access to electronic protected health information that are consistent with the applicable requirements of subpart E of this part.</t>
  </si>
  <si>
    <t>164.308(a)(4)(ii)(A)</t>
  </si>
  <si>
    <t>Isolation Health Clearinghouse Functions</t>
  </si>
  <si>
    <t>Required</t>
  </si>
  <si>
    <t>P&amp;P to separate PHI from other operations</t>
  </si>
  <si>
    <t>N/A</t>
  </si>
  <si>
    <t>If a health care clearinghouse is part of a larger organization, the clearinghouse must implement polices and procedures that protect the electronic protected health information of the clearinghouse from unauthorized access by the larger organization.</t>
  </si>
  <si>
    <t>164.308(a)(4)(ii)(B)</t>
  </si>
  <si>
    <t>Access Authorization</t>
  </si>
  <si>
    <t>Implement policies and procedures for granting access to electronic protected health information, for example, through access to a workstation, transaction, program, process or other mechanism.</t>
  </si>
  <si>
    <t>164.308(a)(4)(ii)(C)</t>
  </si>
  <si>
    <t>Access Establishment and Modification</t>
  </si>
  <si>
    <t>P&amp;P to grant access to PHI</t>
  </si>
  <si>
    <t>Implement policies and procedures that, based upon the entity's access authorization policies, establish, document, review, and modify a user's right of access to a workstation, transaction, program, or process.</t>
  </si>
  <si>
    <t>164.308(a)(5)(i)</t>
  </si>
  <si>
    <t>Security Awareness Training</t>
  </si>
  <si>
    <t>Training program for workers and managers</t>
  </si>
  <si>
    <t>Program</t>
  </si>
  <si>
    <t>Implement a security awareness and training program for all members of its workforce (including management).</t>
  </si>
  <si>
    <t>164.308(a)(5)(ii)(A)</t>
  </si>
  <si>
    <t>Security Reminders</t>
  </si>
  <si>
    <t>Distribute periodic security updates</t>
  </si>
  <si>
    <t>Reminders</t>
  </si>
  <si>
    <t>Periodic security updates.</t>
  </si>
  <si>
    <t>164.308(a)(5)(ii)(B)</t>
  </si>
  <si>
    <t>Protection from Malicious Software</t>
  </si>
  <si>
    <t>Procedures to guard against malicious software</t>
  </si>
  <si>
    <t>Procedures for guarding against, detecting, and reporting malicious software.</t>
  </si>
  <si>
    <t>164.308(a)(5)(ii)(C)</t>
  </si>
  <si>
    <t>Log-in Monitoring</t>
  </si>
  <si>
    <t>Procedures and monitoring of log-in attempts</t>
  </si>
  <si>
    <t>Procedures for monitoring log-in attempts and reporting discrepancies.</t>
  </si>
  <si>
    <t>164.308(a)(5)(ii)(D)</t>
  </si>
  <si>
    <t>Password Management</t>
  </si>
  <si>
    <t>Procedures for password management</t>
  </si>
  <si>
    <t>Procedures for creating, changing, and safeguarding passwords.</t>
  </si>
  <si>
    <t>164.308(a)(6)(i)</t>
  </si>
  <si>
    <t>Security Incident Procedures</t>
  </si>
  <si>
    <t>P&amp;P to manage security incidents</t>
  </si>
  <si>
    <t>Implement policies and procedures to address security incidents.</t>
  </si>
  <si>
    <t>164.308(a)(6)(ii)</t>
  </si>
  <si>
    <t>Response and Reporting</t>
  </si>
  <si>
    <t>Mitigate and document security incidents</t>
  </si>
  <si>
    <t>Identify and respond to suspected or known security incidents; mitigate, to the extent practicable, harmful effects of security incidents that are known to the covered entity; and document security incidents and their outcomes.</t>
  </si>
  <si>
    <t>164.308(a)(7)(i)</t>
  </si>
  <si>
    <t>Contingency Plan</t>
  </si>
  <si>
    <t>Emergency response P&amp;P</t>
  </si>
  <si>
    <t>Establish (and implement as needed) policies and procedures for responding to an emergency or other occurrence (for example, fire, vandalism, system failure, and natural disaster) that damages systems that contain electronic protected health information.</t>
  </si>
  <si>
    <t>164.308(a)(7)(ii)(A)</t>
  </si>
  <si>
    <t>Data Backup Plan</t>
  </si>
  <si>
    <t>Data backup planning &amp; procedures</t>
  </si>
  <si>
    <t>Establish and implement procedures to create and maintain retrievable exact copies of electronic protected health information.</t>
  </si>
  <si>
    <t>164.308(a)(7)(ii)(B)</t>
  </si>
  <si>
    <t>Disaster Recovery Plan</t>
  </si>
  <si>
    <t>Data recovery planning &amp; procedures</t>
  </si>
  <si>
    <t>Establish (and implement as needed) procedures to restore loss of data.</t>
  </si>
  <si>
    <t>164.308(a)(7)(ii)(C)</t>
  </si>
  <si>
    <t>Emergency Mode Operation Plan</t>
  </si>
  <si>
    <t>Business continuity procedures</t>
  </si>
  <si>
    <t>Establish (and implement as needed) procedures to enable continuation of critical business processes for protection of the security of electronic protected health information while operation in emergency mode.</t>
  </si>
  <si>
    <t>164.308(a)(7)(ii)(D)</t>
  </si>
  <si>
    <t>Testing and Revision Procedures</t>
  </si>
  <si>
    <t>Contingency planning periodic testing procedures</t>
  </si>
  <si>
    <t>Implement procedures for periodic testing and revision of contingency plans.</t>
  </si>
  <si>
    <t>164.308(a)(7)(ii)(E)</t>
  </si>
  <si>
    <t>Applications and Data Criticality Analysis</t>
  </si>
  <si>
    <t>Prioritize data and system criticality for contingency planning</t>
  </si>
  <si>
    <t>Analysis</t>
  </si>
  <si>
    <t>Assess the relative criticality of specific applications and data in support of other contingency plan components.</t>
  </si>
  <si>
    <t>164.308(a)(8)</t>
  </si>
  <si>
    <t>Evaluation</t>
  </si>
  <si>
    <t>Periodic security evaluation</t>
  </si>
  <si>
    <t>Perform a periodic technical and nontechnical evaluation, based initially upon the standards implemented under this rule and subsequently, in response to environmental or operational changes affecting the security of electronic protected health information, that established the extent to which an entity's security policies and procedures meet the requirements of this subpart.</t>
  </si>
  <si>
    <t>164.308(b)(1)</t>
  </si>
  <si>
    <t>Business Associate Contracts and Other Arrangements</t>
  </si>
  <si>
    <t>CE implement BACs to ensure safeguards</t>
  </si>
  <si>
    <t>A covered entity, in accordance with § 164.306, may permit a business associate to create, receive, maintain, or transmit electronic protected health information on the covered entity's behalf only if the covered entity obtains satisfactory assurances, in accordance with § 164.314(a) that the business associate will appropriately safeguard the information. 
(2) This standard does not apply with respect to - 
(i) The transmission by a covered entity of electronic protected health information to a health care provider concerning the treatment of an individual. 
(ii) The transmission of electronic protected health information by a group health plan or an HMO or health insurance issuer on behalf of a group health plan to a plan sponsor, to the extent that the requirements of § 164.314(b) and § 164.504(f) apply and are met; or 
(iii) The transmission of electronic protected health information from or to other agencies providing the services at § 164.502(e)(1)(ii)(C), when the covered entity is a health plan that is a government program providing public benefits, if the requirements of § 164.502(e)(1)(ii)(C) are met. 
(3) A covered entity that violates the satisfactory assurances it provided as a business associate of another covered entity will be in noncompliance with the standards, implementation specifications, and requirements of this paragraph and § 164.314(a).</t>
  </si>
  <si>
    <t>164.308(b)(4)</t>
  </si>
  <si>
    <t>Written Contract</t>
  </si>
  <si>
    <t>Implement compliant BACs</t>
  </si>
  <si>
    <t>Contracts</t>
  </si>
  <si>
    <t>Document the satisfactory assurances required by paragraph (b)(1) of this section through a written contract or other arrangement with the business associate that meets the applicable requirements of § 164.314(a).</t>
  </si>
  <si>
    <t>PHYSICAL SAFEGUARDS</t>
  </si>
  <si>
    <t>164.310(a)(1)</t>
  </si>
  <si>
    <t>Facility Access Controls</t>
  </si>
  <si>
    <t>P&amp;P to limit access to systems and facilities</t>
  </si>
  <si>
    <t>Implement policies and procedures to limit physical access to its electronic information systems and the facility or facilities in which they are housed, while ensuring that properly authorized access is allowed.</t>
  </si>
  <si>
    <t>164.310(a)(2)(i)</t>
  </si>
  <si>
    <t>Contingency Operations</t>
  </si>
  <si>
    <t>Procedures to support emergency operations and recovery</t>
  </si>
  <si>
    <t>Establish (and implement as needed) procedures that allow facility access in support of restoration of lost data under the disaster recovery plan and emergency mode operations plan in the event of an emergency.</t>
  </si>
  <si>
    <t>164.310(a)(2)(ii)</t>
  </si>
  <si>
    <t>Facility Security Plan</t>
  </si>
  <si>
    <t>P&amp;P to safeguard equipment and facilities</t>
  </si>
  <si>
    <t>Implement policies and procedures to safeguard the facility and the equipment there in from unauthorized physical access, tampering, and theft.</t>
  </si>
  <si>
    <t>164.310(a)(2)(iii)</t>
  </si>
  <si>
    <t>Access Control Validation Procedures</t>
  </si>
  <si>
    <t>Facility access procedures for personnel</t>
  </si>
  <si>
    <t>Implement procedures to control and validate a person's access to facilities based on their role or function, including visitor control, and control of access to software programs for testing and revision.</t>
  </si>
  <si>
    <t>164.310(a)(2)(iv)</t>
  </si>
  <si>
    <t>Maintenance Records</t>
  </si>
  <si>
    <t>P&amp;P to document security-related repairs and modifications</t>
  </si>
  <si>
    <t>Implement policies and procedures to document repairs and modifications to the physical components of a facility that are related to security (for example, hardware, walls, doors, and locks).</t>
  </si>
  <si>
    <t>164.310(b)</t>
  </si>
  <si>
    <t>Workstation Use</t>
  </si>
  <si>
    <t>P&amp;P to specify workstation environment &amp; use</t>
  </si>
  <si>
    <t>Implement policies and procedures that specify the proper functions to be performed, the manner in which those functions are to be performed, and the physical attributes of the surroundings of a specific workstation or class of workstation that can access electronic protected health information.</t>
  </si>
  <si>
    <t>164.310(c)</t>
  </si>
  <si>
    <t>Workstation Security</t>
  </si>
  <si>
    <t>Physical safeguards for workstation access</t>
  </si>
  <si>
    <t>Controls</t>
  </si>
  <si>
    <t>Implement physical safeguards for all workstations that access electronic protected health information, to restrict access to authorized users.</t>
  </si>
  <si>
    <t>164.310(d)(1)</t>
  </si>
  <si>
    <t>Device and Media Controls</t>
  </si>
  <si>
    <t>P&amp;P to govern receipt and removal of hardware and media</t>
  </si>
  <si>
    <t>Implement policies and procedures that govern the receipt and removal of hardware and electronic media that contain electronic protected health information into and out of a facility, and the movement of these items within the facility.</t>
  </si>
  <si>
    <t>164.310(d)(2)(i)</t>
  </si>
  <si>
    <t>Disposal</t>
  </si>
  <si>
    <t>P&amp;P to manage media and equipment disposal</t>
  </si>
  <si>
    <t>Implement policies and procedures to address the final disposition of electronic protected health information, and/or the hardware or electronic media on which it is stored.</t>
  </si>
  <si>
    <t>164.310(d)(2)(ii)</t>
  </si>
  <si>
    <t>Media Re-use</t>
  </si>
  <si>
    <t>P&amp;P to remove PHI from media and equipment</t>
  </si>
  <si>
    <t>Implement procedures for removal of electronic protected health information from electronic media before the media are made available for re-use.</t>
  </si>
  <si>
    <t>164.310(d)(2)(iii)</t>
  </si>
  <si>
    <t>Accountability</t>
  </si>
  <si>
    <t>Document hardware and media movement</t>
  </si>
  <si>
    <t>Documentation</t>
  </si>
  <si>
    <t>Maintain a record of the movements of hardware and electronic media and any person responsible therefore.</t>
  </si>
  <si>
    <t>164.310(d)(2)(iv)</t>
  </si>
  <si>
    <t>Data Backup and Storage</t>
  </si>
  <si>
    <t>Backup PHI before moving equipment</t>
  </si>
  <si>
    <t xml:space="preserve">Create a retrievable, exact copy of electronic protected health information, when needed, before movement of equipment. </t>
  </si>
  <si>
    <t>TECHNICAL SAFEGUARDS</t>
  </si>
  <si>
    <t>164.312(a)(1)</t>
  </si>
  <si>
    <t xml:space="preserve">Access Control </t>
  </si>
  <si>
    <t>Technical (administrative) P&amp;P to manage PHI access</t>
  </si>
  <si>
    <t>Implement technical policies and procedures for electronic information systems that maintain electronic protected health information to allow access only to those persons or software programs that have been granted access rights as specified in § 164.308(a)(4).</t>
  </si>
  <si>
    <t>164.312(a)(2)(i)</t>
  </si>
  <si>
    <t>Unique User Identification</t>
  </si>
  <si>
    <t>Assign unique IDs to support tracking</t>
  </si>
  <si>
    <t>Assign a unique name and/or number for identifying and tracking user identity.</t>
  </si>
  <si>
    <t>164.312(a)(2)(ii)</t>
  </si>
  <si>
    <t>Emergency Access Procedure</t>
  </si>
  <si>
    <t>Procedures to support emergency access</t>
  </si>
  <si>
    <t xml:space="preserve">Establish (and implement as needed) procedures for obtaining necessary electronic protected health information during an emergency. </t>
  </si>
  <si>
    <t>164.312(a)(2)(iii)</t>
  </si>
  <si>
    <t>Automatic Logoff</t>
  </si>
  <si>
    <t>Session termination mechanisms</t>
  </si>
  <si>
    <t>Mechanism</t>
  </si>
  <si>
    <t>Implement electronic procedures that terminate an electronic session after a predetermined time of inactivity.</t>
  </si>
  <si>
    <t>164.312(a)(2)(iv)</t>
  </si>
  <si>
    <t>Encryption and Decryption</t>
  </si>
  <si>
    <t>Mechanism for encryption of stored PHI</t>
  </si>
  <si>
    <t>Implement a mechanism to encrypt and decrypt electronic protected health information.</t>
  </si>
  <si>
    <t>164.312(b)</t>
  </si>
  <si>
    <t>Audit Controls</t>
  </si>
  <si>
    <t>Procedures and mechanisms for monitoring system activity</t>
  </si>
  <si>
    <t>Implement hardware, software, and/or procedural mechanisms that record and examine activity in information systems that contain or use electronic protected health information.</t>
  </si>
  <si>
    <t>164.312(c)(1)</t>
  </si>
  <si>
    <t>Integrity</t>
  </si>
  <si>
    <t>P&amp;P to safeguard PHI unauthorized alteration</t>
  </si>
  <si>
    <t>Implement policies and procedures to protect electronic protected health information from improper alteration or destruction.</t>
  </si>
  <si>
    <t>164.312(c)(2)</t>
  </si>
  <si>
    <t>Mechanism to Authenticate Electronic Protected Health Information</t>
  </si>
  <si>
    <t>Mechanisms to corroborate PHI not altered</t>
  </si>
  <si>
    <t>Implement electronic mechanisms to corroborate that electronic protected health information has not been altered or destroyed in an unauthorized manner.</t>
  </si>
  <si>
    <t>164.312(d)</t>
  </si>
  <si>
    <t>Person or Entity Authentication</t>
  </si>
  <si>
    <t>Procedures to verify identities</t>
  </si>
  <si>
    <t>Implement procedures to verify that a person or entity seeking access to electronic protected health information is the one claimed.</t>
  </si>
  <si>
    <t>164.312(e)(1)</t>
  </si>
  <si>
    <t>Transmission Security</t>
  </si>
  <si>
    <t>Measures to guard against unauthorized access to transmitted PHI</t>
  </si>
  <si>
    <t>Implement technical security measures to guard against unauthorized access to electronic protected health information that is being transmitted over an electronic communications network.</t>
  </si>
  <si>
    <t>164.312(e)(2)(i)</t>
  </si>
  <si>
    <t>Integrity Controls</t>
  </si>
  <si>
    <t>Measures to ensure integrity of PHI on transmission</t>
  </si>
  <si>
    <t>Implement security measures to ensure that electronically transmitted electronic protected health information is not improperly modified without detection until disposed of.</t>
  </si>
  <si>
    <t>164.312(e)(2)(ii)</t>
  </si>
  <si>
    <t>Encryption</t>
  </si>
  <si>
    <t>Mechanism for encryption of transmitted PHI</t>
  </si>
  <si>
    <t>Implement a mechanism to encrypt electronic protected health information whenever deemed appropriate.</t>
  </si>
  <si>
    <t>ORGANIZATIONAL REQUIREMENTS</t>
  </si>
  <si>
    <t>164.314(a)(1)</t>
  </si>
  <si>
    <t>Business Associate Contracts or Other Arrangements</t>
  </si>
  <si>
    <t>CE must ensure BA safeguards PHI</t>
  </si>
  <si>
    <t>Process</t>
  </si>
  <si>
    <t>(i) The contract or other arrangement between the covered entity and its business associate required by 
§ 164.308(b) must meet the requirements of paragraph (a)(2)(i) or (a)(2)(ii) of this section, as applicable. 
(ii) A covered entity is not in compliance with the standards in § 164.502(e) and paragraph (a) of this section if the covered entity knew of a pattern of an activity or practice of the business associate that constituted a material breach or violation of the business associate's obligation under the contract or other arrangement, unless the covered entity took reasonable steps to cure the breach or end the violation, as applicable, and, if such steps were unsuccessful. 
(A) Terminated the contract or arrangement, if feasible; or 
(B) If termination is not feasible, reported the problem to the Secretary.</t>
  </si>
  <si>
    <t>164.314(a)(2)</t>
  </si>
  <si>
    <t>Business Associate Contracts</t>
  </si>
  <si>
    <t>BACs must contain security language</t>
  </si>
  <si>
    <t>(i) Business associate contracts. The contract between a covered entity and a business associate must provide that the business associate will-- 
(A) Implement administrative, physical, and technical safeguards that reasonably and appropriately protect the confidentiality, integrity, and availability of the electronic protected health information that it creates, receives, maintains, or transmits on behalf of the covered entity as required by this subpart; 
(B) Ensure that any agent, including a subcontractor, to whom it provides such information agrees to implement reasonable and appropriate safeguards to protect it; 
(C) Report to the covered entity any security incident of which it becomes aware; 
(D) Authorize termination of the contract by the covered entity, if the covered entity determines that the business associate has violated a material term of the contract. 
(ii) Other arrangements. 
(A) When a covered entity and its business associate are both governmental entities, the covered entity is in compliance with paragraph (a)(1) of this section, if - 
(1) It enters into a memorandum of understanding with the business associate that contains terms that accomplish the objectives of paragraph (a)(2)(i) of this section; or 
(2) Other law (including regulations adopted by the covered entity or its business associate) contains requirements applicable to the business associate that accomplish the objectives of paragraph (a)(2)(i) of this section. 
(B) If a business associate is required by law to perform a function or activity on behalf of a covered entity or to provide a service described in the definition of business associate as specified in § 160.103 of this subchapter to a covered entity, the covered entity may permit the business associate to create, receive, maintain, or transmit electronic protected health information on its behalf to the extent necessary to comply with the legal mandate without meeting the requirements of paragraph (a)(2)(i) of this section, provided that the covered entity attempts in good faith to obtain satisfactory assurances as required by paragraph (a)(2)(ii)(A) of this section, and documents the attempt and the reasons that these assurances cannot be obtained. 
(C) The covered entity may omit from its other arrangements authorization of the termination of the contract by the covered entity, as required by paragraph (a)(2)(i)(D) of this section if such authorization is inconsistent with the statutory obligations of the covered entity or its business associate.</t>
  </si>
  <si>
    <t>164.314(b)(1)</t>
  </si>
  <si>
    <t>Requirements for Group Health Plans</t>
  </si>
  <si>
    <t>Plan documents must reflect security safeguards</t>
  </si>
  <si>
    <t>Plan Doc</t>
  </si>
  <si>
    <t>Except when the only electronic protected health information disclosed to a plan sponsor is disclosed pursuant to § 164.504(f)(1)(ii) or (iii), or as authorized under § 164.508, a group health plan must ensure that its plan documents provide that the plan sponsor will reasonably and appropriately safeguard electronic protected health information created, received, maintained, or transmitted to or by the plan sponsor on behalf of the group health plan.</t>
  </si>
  <si>
    <t>164.314(b)(2)(i)</t>
  </si>
  <si>
    <t>Implement Safeguards</t>
  </si>
  <si>
    <t>Plan sponsor to implement safeguards as appropriate</t>
  </si>
  <si>
    <t>The plan documents of the group health plan must be amended to incorporate provisions to require the plan sponsor to-- 
(i) Implement administrative, physical, and technical safeguards that reasonably and appropriately protect the confidentiality, integrity, and availability of the electronic protected health information that it creates, receives, maintains, or transmits on behalf of the group health plan;</t>
  </si>
  <si>
    <t>164.314(b)(2)(ii)</t>
  </si>
  <si>
    <t>Ensure Adequate Separation</t>
  </si>
  <si>
    <t>Security measures to separate PHI from plan sponsor and plan</t>
  </si>
  <si>
    <t>Ensure that the adequate separation required by 
§ 164.504(f)(2)(iii) is supported by reasonable and appropriate security measures;</t>
  </si>
  <si>
    <t>164.314(b)(2)(iii)</t>
  </si>
  <si>
    <t>Ensure Agents Safeguard</t>
  </si>
  <si>
    <t>Ensure subcontractors safeguard PHI</t>
  </si>
  <si>
    <t>Ensure that any agent, including a subcontractor, to whom it provides this information agrees to implement reasonable and appropriate security measures to protect the information; and</t>
  </si>
  <si>
    <t>164.314(b)(2)(iv)</t>
  </si>
  <si>
    <t>Report Security Incidents</t>
  </si>
  <si>
    <t>Plan sponsors report breaches to health plan</t>
  </si>
  <si>
    <t xml:space="preserve">Report to the group health plan any security incident of which it becomes aware. </t>
  </si>
  <si>
    <t>164.316(a)</t>
  </si>
  <si>
    <t>Policies and Procedures</t>
  </si>
  <si>
    <t>P&amp;P to ensure safeguards to PHI</t>
  </si>
  <si>
    <t>A covered entity must, in accordance with § 164.306: Implement reasonable and appropriate policies and procedures to comply with the standards, implementation specifications, or other requirements of this subpart, taking into account those factors specified in § 164.306(b)(2)(i), (ii), (iii), and (iv). This standard is not to be construed to permit or excuse an action that violates any other standard, implementation specification, or other requirements of this subpart. A covered entity may change its policies and procedures at any time, provided that the changes are documented and are implemented in accordance with this subpart.</t>
  </si>
  <si>
    <t>164.316(b)(1)</t>
  </si>
  <si>
    <t>Document P&amp;P and actions &amp; activities</t>
  </si>
  <si>
    <t>Documentation.
(i) Maintain the policies and procedures implemented to comply with this subpart in written (which may be electronic) form; and
(ii) If an action, activity or assessment is required by this subpart to be documented, maintain a written (which may be electronic) record of the action, activity, or assessment.</t>
  </si>
  <si>
    <t>164.316(b)(2)(i)</t>
  </si>
  <si>
    <t>Time Limit</t>
  </si>
  <si>
    <t>Retain documentation for 6 years</t>
  </si>
  <si>
    <t>Retain the documentation required by paragraph (b)(1) of this section for 6 years from the date of its creation or the date when it last was in effect, whichever is later.</t>
  </si>
  <si>
    <t>164.316(b)(2)(ii)</t>
  </si>
  <si>
    <t>Availability</t>
  </si>
  <si>
    <t>Documentation available to system administrators</t>
  </si>
  <si>
    <t>Make documentation available to those persons responsible for implementing the procedures to which the documentation pertains.</t>
  </si>
  <si>
    <t>164.316(b)(2)(iii)</t>
  </si>
  <si>
    <t>Updates</t>
  </si>
  <si>
    <t>Periodic review and updates to changing needs</t>
  </si>
  <si>
    <t>Review documentation periodically, and update as needed, in response to environmental or operational changes affecting the security of the electronic protected health information.</t>
  </si>
  <si>
    <t>Compliance Rating</t>
  </si>
  <si>
    <t>Score</t>
  </si>
  <si>
    <t>Percent</t>
  </si>
  <si>
    <r>
      <rPr>
        <sz val="8"/>
        <color theme="1"/>
        <rFont val="Arial"/>
        <family val="2"/>
      </rPr>
      <t xml:space="preserve"> </t>
    </r>
    <r>
      <rPr>
        <b/>
        <sz val="8"/>
        <color rgb="FF339966"/>
        <rFont val="Arial"/>
        <family val="2"/>
      </rPr>
      <t>Excellent</t>
    </r>
    <r>
      <rPr>
        <sz val="8"/>
        <color theme="1"/>
        <rFont val="Arial"/>
        <family val="2"/>
      </rPr>
      <t xml:space="preserve"> - Fully HIPAA Compliant for policy and practice</t>
    </r>
  </si>
  <si>
    <r>
      <rPr>
        <sz val="8"/>
        <color theme="1"/>
        <rFont val="Arial"/>
        <family val="2"/>
      </rPr>
      <t xml:space="preserve"> </t>
    </r>
    <r>
      <rPr>
        <b/>
        <sz val="8"/>
        <color rgb="FF3366FF"/>
        <rFont val="Arial"/>
        <family val="2"/>
      </rPr>
      <t>Good</t>
    </r>
    <r>
      <rPr>
        <sz val="8"/>
        <color theme="1"/>
        <rFont val="Arial"/>
        <family val="2"/>
      </rPr>
      <t xml:space="preserve"> - Partially HIPAA Compliant for policy or practice</t>
    </r>
  </si>
  <si>
    <r>
      <rPr>
        <sz val="8"/>
        <color theme="1"/>
        <rFont val="Arial"/>
        <family val="2"/>
      </rPr>
      <t xml:space="preserve"> </t>
    </r>
    <r>
      <rPr>
        <b/>
        <sz val="8"/>
        <color rgb="FFFF6600"/>
        <rFont val="Arial"/>
        <family val="2"/>
      </rPr>
      <t>Fair</t>
    </r>
    <r>
      <rPr>
        <sz val="8"/>
        <color theme="1"/>
        <rFont val="Arial"/>
        <family val="2"/>
      </rPr>
      <t xml:space="preserve"> - Minimally HIPAA Compliant for policy or practice</t>
    </r>
  </si>
  <si>
    <r>
      <rPr>
        <sz val="8"/>
        <color theme="1"/>
        <rFont val="Arial"/>
        <family val="2"/>
      </rPr>
      <t xml:space="preserve"> </t>
    </r>
    <r>
      <rPr>
        <b/>
        <sz val="8"/>
        <color rgb="FFFF0000"/>
        <rFont val="Arial"/>
        <family val="2"/>
      </rPr>
      <t>Poor</t>
    </r>
    <r>
      <rPr>
        <sz val="8"/>
        <color theme="1"/>
        <rFont val="Arial"/>
        <family val="2"/>
      </rPr>
      <t xml:space="preserve"> - Not HIPAA Compliant for policy or practice</t>
    </r>
  </si>
  <si>
    <t xml:space="preserve"> N/A - Not apply</t>
  </si>
  <si>
    <t>Effective Total (less N/A)</t>
  </si>
  <si>
    <t>Risk Rating</t>
  </si>
  <si>
    <r>
      <rPr>
        <b/>
        <sz val="8"/>
        <color rgb="FFFF0000"/>
        <rFont val="Arial"/>
        <family val="2"/>
      </rPr>
      <t xml:space="preserve"> High </t>
    </r>
    <r>
      <rPr>
        <sz val="8"/>
        <color rgb="FFFF0000"/>
        <rFont val="Arial"/>
        <family val="2"/>
      </rPr>
      <t>(80% or Higher)</t>
    </r>
  </si>
  <si>
    <r>
      <rPr>
        <b/>
        <sz val="8"/>
        <color rgb="FF0000FF"/>
        <rFont val="Arial"/>
        <family val="2"/>
      </rPr>
      <t xml:space="preserve"> Medium</t>
    </r>
    <r>
      <rPr>
        <sz val="8"/>
        <color rgb="FF0000FF"/>
        <rFont val="Arial"/>
        <family val="2"/>
      </rPr>
      <t xml:space="preserve"> (50% to 80%)</t>
    </r>
  </si>
  <si>
    <r>
      <rPr>
        <b/>
        <sz val="8"/>
        <color rgb="FF339966"/>
        <rFont val="Arial"/>
        <family val="2"/>
      </rPr>
      <t xml:space="preserve"> Low </t>
    </r>
    <r>
      <rPr>
        <sz val="8"/>
        <color rgb="FF339966"/>
        <rFont val="Arial"/>
        <family val="2"/>
      </rPr>
      <t>(20% to 50%)</t>
    </r>
  </si>
  <si>
    <r>
      <rPr>
        <b/>
        <sz val="8"/>
        <color rgb="FF000000"/>
        <rFont val="Arial"/>
        <family val="2"/>
      </rPr>
      <t>Minimal</t>
    </r>
    <r>
      <rPr>
        <sz val="8"/>
        <color rgb="FF000000"/>
        <rFont val="Arial"/>
        <family val="2"/>
      </rPr>
      <t xml:space="preserve"> </t>
    </r>
    <r>
      <rPr>
        <sz val="8"/>
        <color rgb="FF000000"/>
        <rFont val="Arial"/>
        <family val="2"/>
      </rPr>
      <t xml:space="preserve"> (20% or LESS)</t>
    </r>
  </si>
  <si>
    <t>Urgency Rating</t>
  </si>
  <si>
    <t>30 Days - Now (High Risk and High Urgency)</t>
  </si>
  <si>
    <t>90 Days - Soon (Low Risk and High Urgency)</t>
  </si>
  <si>
    <t>180 Days - Later (High Risk and Low Urgency)</t>
  </si>
  <si>
    <t>Not applicable - No action required</t>
  </si>
  <si>
    <t>ID</t>
  </si>
  <si>
    <t>Safeguards</t>
  </si>
  <si>
    <t>Specifications</t>
  </si>
  <si>
    <t>Questions</t>
  </si>
  <si>
    <t>Description of current Control</t>
  </si>
  <si>
    <t>Related Policies</t>
  </si>
  <si>
    <t>Gap / Recommendations</t>
  </si>
  <si>
    <t>Assigned To</t>
  </si>
  <si>
    <t>Target Date</t>
  </si>
  <si>
    <t>Administrative Safeguard</t>
  </si>
  <si>
    <t>Is a Risk Analysis process used to ensure cost-effective security measures are used to mitigate expected losses?  If yes, is the Risk Analysis process documented?</t>
  </si>
  <si>
    <t>Are security measures implemented to reduce risks and vulnerabilities to an appropriate level for the organization?</t>
  </si>
  <si>
    <t xml:space="preserve">Do documented policies and procedures exist regarding disciplinary actions (stipulations for misuse or misconduct)? Have they been communicated to all employees?  </t>
  </si>
  <si>
    <t>Are audit logs reviewed?  If yes, how often?  Is there a responsible entity? Is this effort documented?  Is audit logging for communications enabled?</t>
  </si>
  <si>
    <t>No Implementation Specifications</t>
  </si>
  <si>
    <t>Has the security responsibility for the organization been assigned to an individual or group?  If yes, is it documented?</t>
  </si>
  <si>
    <t>A CISO has been assigned formally.</t>
  </si>
  <si>
    <t>Information Securiy Policy</t>
  </si>
  <si>
    <t>Are procedures in place to ensure personnel performing technical system maintenance activities are supervised by authorized/knowledgeable individuals, and that operational personnel are appropriately authorized to access systems?  Are these procedures documented?</t>
  </si>
  <si>
    <t>Access Control Policy</t>
  </si>
  <si>
    <t>Workforce Clearance Procedures</t>
  </si>
  <si>
    <t>Are personnel clearance procedures established and maintained?  Are these procedures documented?</t>
  </si>
  <si>
    <t>HR Security policy</t>
  </si>
  <si>
    <t>Does the organization follow personnel clearance procedures to verify access privileges before admission?  Are these procedures documented?</t>
  </si>
  <si>
    <r>
      <rPr>
        <sz val="10"/>
        <color theme="1"/>
        <rFont val="Tahoma"/>
        <family val="2"/>
      </rPr>
      <t xml:space="preserve">No developer has dircect access to production.
Deplymentg is done using </t>
    </r>
    <r>
      <rPr>
        <b/>
        <sz val="10"/>
        <color theme="1"/>
        <rFont val="Tahoma"/>
        <family val="2"/>
      </rPr>
      <t>ARGO-CI/CD.</t>
    </r>
    <r>
      <rPr>
        <sz val="10"/>
        <color theme="1"/>
        <rFont val="Tahoma"/>
        <family val="2"/>
      </rPr>
      <t xml:space="preserve"> Access is based on team (Dev, Operation, Customer success).
Nly securty managet is the security manager.
Access is through a jumphost.
Access through this server is fully logged.</t>
    </r>
  </si>
  <si>
    <t>User Access Management Policy</t>
  </si>
  <si>
    <t xml:space="preserve">Are access lists up-dated in a timely manner when employee accesses change?  If yes, are they documented and updated consistently?  </t>
  </si>
  <si>
    <t>Access is controled centrally through Okta and integrated with our HR Management System- HiBob. Employee termination (and roll changes treated simillarly) will trigger an offboarding workflow that will disable the user and remove access. Access lists/permissions reviews are performed quarterly.</t>
  </si>
  <si>
    <t>Does the organization follow termination procedures that include checklists for collecting access-providing materials?  If yes, are these procedures followed consistently?  Are these termination procedures documented?</t>
  </si>
  <si>
    <t>Termination procedures in place described in HR Security Policy- to return hardware, sensitive information, remove access to all information systems and critical infrastructure. 
Checklist used to ensure sensitive hardware inventory is collected during termination.
Okta integration with HR central management system to terminate access to the user in connected systems.</t>
  </si>
  <si>
    <t>Does the organization follow procedures for changing combination and locking mechanisms?  Are these procedures documented?</t>
  </si>
  <si>
    <t xml:space="preserve">Access code is used to enter Coralogix's offices. These are changed at least every 6 months. All access codes changes are formally documented. </t>
  </si>
  <si>
    <t>Physical Security policy</t>
  </si>
  <si>
    <t>Does the organization have documented termination checklists which include procedures for removing user account(s) in a timely manner?</t>
  </si>
  <si>
    <t>Isolating Healthcare Clearinghouse Function</t>
  </si>
  <si>
    <t>If the organization includes a healthcare clearinghouse, what policies and procedures are in place to isolate the clearinghouse electronic Protected Healthcare Information from the rest of the organization?</t>
  </si>
  <si>
    <t>Are there rules established to determine the initial level of access an individual may have?  Are these rules documented?</t>
  </si>
  <si>
    <t>Yes.</t>
  </si>
  <si>
    <t>Does the organization follow procedures for governing access to information on a Need-to-Know basis?  If yes, who is responsible for maintaining documentation of these procedures?</t>
  </si>
  <si>
    <t>Does the organization have different levels of access to health information/data?  Are there rules established for granting access and authorization?  If yes, are these rules documented?</t>
  </si>
  <si>
    <t>Are there rules established for the modification of individual accesses?  If yes, are these rules documented?</t>
  </si>
  <si>
    <t>Are periodic security reminders issued to all employees?  If yes, are these reminders documented and do you feel that it is effective?</t>
  </si>
  <si>
    <t>Security, Awareness and Training Policy and Procedures + Material</t>
  </si>
  <si>
    <t>Is formal information security awareness training conducted for all employees, agents, and contractors?  If yes, how often is it performed and is periodic re-attendance required?  Is the security awareness training program documented?</t>
  </si>
  <si>
    <t>Onboarding and annual training platform provided by LMS, which automates employee monitoring in training and sends alerts when deadlines are not met or when remediation is required. Periodic re-attendance is required.</t>
  </si>
  <si>
    <t xml:space="preserve">Does the organization conduct customized training sessions, based on job responsibilities, that focus on issues regarding the use of health information?  Does the organization include the employees responsibilities regarding confidentiality and security? </t>
  </si>
  <si>
    <t>Within LMS platform, employees are given access to the training content based on role and job responsibilites, while the basic training includes content regarding the handling of sensititve information.</t>
  </si>
  <si>
    <t>If  Security Awareness Training is conducted does it include (at a minimum):  (A)  Virus protection, (B)  Importance of monitoring login success/failure, and (C)  Password management?  Are these minimal requirements for Security Awareness Training documented?</t>
  </si>
  <si>
    <t xml:space="preserve">Are procedures in place to make sure virus checking software is installed and running on all computer systems within the organization?  </t>
  </si>
  <si>
    <t>We are centrally managing all employee computers. We currently use Jamf Protect as an AV software for all computer systems.</t>
  </si>
  <si>
    <t>Hardining guidelines</t>
  </si>
  <si>
    <t>Do these procedures include the requirement that virus definitions be consistently updated?  If yes, what procedure do you use to update them and how often?</t>
  </si>
  <si>
    <t xml:space="preserve">Any machine is updated automatically upon any change </t>
  </si>
  <si>
    <t xml:space="preserve">Do the procedures call for periodic scanning for viruses?  How often is the virus software configured to scan for viruses? </t>
  </si>
  <si>
    <t>Antivirus is making  a Real-Time Scanning, And a Scheduled Scanning which runs every Saturday</t>
  </si>
  <si>
    <t>Log-in monitoring</t>
  </si>
  <si>
    <t>Are procedures implemented that provide for monitoring of failed log-in attempts in an organization's servers?</t>
  </si>
  <si>
    <t>Security Operations Policy</t>
  </si>
  <si>
    <t>What procedures are in place to ensure failed log-in attempts are reported to the proper authority?</t>
  </si>
  <si>
    <t>Email, Slack channel owned by the security Team</t>
  </si>
  <si>
    <t>What password guidelines exist and what procedures are followed to ensure the user makes a good selection?</t>
  </si>
  <si>
    <t>Do users sign a security statement when issued a password?</t>
  </si>
  <si>
    <t xml:space="preserve">What password guidelines are in place to protect the integrity of administrator type accounts?  </t>
  </si>
  <si>
    <t>Acceptable usage Policy</t>
  </si>
  <si>
    <t>Is there a formal process in place to allow the reporting of security breaches?  If yes, to whom are these breaches reported to and are these processes documented?</t>
  </si>
  <si>
    <t>Employees notify CISO and security lead through dedicated slack channel upon discovery of a breach/ suspected incident, or the security monitoring software issues an alert. Customers report any security breaches through intercom directly on our platform and responsed to promptly by customer success and forwarded to the security team. Documented under Confluence (atlassian). A Bug Bounty program is at place, which implemented an additional layer of security breach reporting.</t>
  </si>
  <si>
    <t>Incident Management Policy</t>
  </si>
  <si>
    <t>Are formal procedures followed for responding to incidents?  If yes, which entity is responsible and are they handled in a timely manner?  Are these procedures documented?</t>
  </si>
  <si>
    <t>Risk of each incident after reporting is categorized by CISO and follow up action is taken. Handled in a timely manner and are documented under Confluence (atlassian).</t>
  </si>
  <si>
    <t>Incident Management Policy
Risk Assessment Methodology</t>
  </si>
  <si>
    <t>Are procedures followed for mitigating incidents that may occur?  Do the procedures also identify a team assigned to handle these incidents?</t>
  </si>
  <si>
    <t>Coralogix implements measures to reduce computer risks and vulnerabilities, including identifying and documenting potential risks and vulnerabilities that could impact systems processing sensitive information; performing annual technical security assessments of systems in order to identify and remedy detected security vulnerabilities.</t>
  </si>
  <si>
    <t>Risk Assessment Methodology</t>
  </si>
  <si>
    <t>At the conclusion of an incident, are procedures followed to document the outcome of the incident investigation?  Are the results maintained in an historical file for subsequent review?</t>
  </si>
  <si>
    <t>Security breaches are reported to CISO and the security Team and are documented under Confluence (atlassian).</t>
  </si>
  <si>
    <t>Has a Data Backup Plan been implemented and followed within your organization?  If yes, is the Data Backup Plan documented?</t>
  </si>
  <si>
    <t>Our data is backed to S3 (AWS cloud storage) and is backed everyday. Data sits under OpenSearch we are using a plugin of that (S3). Moreover, Data Backup Plan is a part of our Business Continutiy Plan.</t>
  </si>
  <si>
    <t>Security Operations Policy; Budiness Continutiy Plan</t>
  </si>
  <si>
    <t>Does the Data Backup Plan contain procedures for testing and revision?  If so, are these procedures documented?</t>
  </si>
  <si>
    <t>We are using the lifecycle functionality for versioning and time for keeping the data, we are notified on a succesful/failure in backups.</t>
  </si>
  <si>
    <t>Does the organization follow Data Backup Plan procedures that allow for an exact copy of information to be retrieved?  If yes, are Data Backup Plan policies and procedures formally documented?</t>
  </si>
  <si>
    <t>As we are using OpenSearch plugin the retrievel is supported.</t>
  </si>
  <si>
    <t>What type of backups does the Data Backup plan call for? Full or incremental?</t>
  </si>
  <si>
    <t>Incremental.</t>
  </si>
  <si>
    <t>Where is backup media stored?  For how long?</t>
  </si>
  <si>
    <t>Data is backedup to S3 (AWS cloud storage), it is kept based on the lifecycle of the customer.</t>
  </si>
  <si>
    <t>What physical protection mechanisms exist for local and remote copies of backups?  What handling instructions are in place?</t>
  </si>
  <si>
    <t>As we are using AWS cloud we depend on their comprehensive security and compliance capabilities.</t>
  </si>
  <si>
    <t>Has a Disaster Recovery Plan been developed?  If yes, is the Disaster Recovery Plan documented?</t>
  </si>
  <si>
    <t>BCP Policy</t>
  </si>
  <si>
    <t>Has an Emergency Mode Operation Plan been tested to determine continual operations?  If yes, is the Emergency Mode Operation Plan documented?</t>
  </si>
  <si>
    <t>The emergency mode operation plan is documented in our Business Continuity Plan. Our data is kept on AWS cloud which is fully HIPAA compliant including in the context of ensuring availability and integrity of data.</t>
  </si>
  <si>
    <t>Does the emergency mode operation plan and disaster recovery plan address physical access to appropriate personnel?  Is the emergency mode operations plan and procedures formally documented?</t>
  </si>
  <si>
    <t>Testing and Revision Procedure</t>
  </si>
  <si>
    <t>Is the Disaster Recovery Plan periodically tested to insure adequacy?  If yes, is the testing documented?  What types of testing are accomplished?</t>
  </si>
  <si>
    <t>Yes, we are spinning up new environment on cloud to make sure it works. It is done on a querterly basis. We are also performing formal table-top excercises.</t>
  </si>
  <si>
    <t>Have Critical Systems been identified within your organization, and documented within the Contingency Plan?</t>
  </si>
  <si>
    <t xml:space="preserve">Our critical systems sit on AWS cloud, and identified. </t>
  </si>
  <si>
    <t>What other types of mechanisms are in place to allow for mission critical hosts or systems to property shutdown?</t>
  </si>
  <si>
    <t>Encyption at REST of data, private keys, vault/KMS (seal), No outbound access to the internet from critical hosts.</t>
  </si>
  <si>
    <t>Has an internal or external entity performed an assessment on any network or individual system(s) within the network to determine if they meet a pre-specified set of security standards?  If yes, has the assessment(s) been documented?</t>
  </si>
  <si>
    <t>We are doing an internal test, we also did a well-architected and advanced-compliance certificates with AWS.</t>
  </si>
  <si>
    <t>BC Assessment</t>
  </si>
  <si>
    <t>Does the organization maintain a history of Technical Evaluations for computer system(s) and network(s)?</t>
  </si>
  <si>
    <t>Coralogix performs semi-annual penetration testing which are conducted by third party auditors. A ticket is opened for each vulnerability and mitigations are implemented within industry accepted SLA's. Network vulnerability scans are performed at least quarterly or when a significant change to information systems occures.</t>
  </si>
  <si>
    <t>PT Report</t>
  </si>
  <si>
    <t>Written Contract or Other Arrangement</t>
  </si>
  <si>
    <t>Has an inventory of all electronic data exchanges with third parties, vendors or business partners taken place?  If yes, has a Business Associate agreement been executed?  Is the inventory and agreement documented?</t>
  </si>
  <si>
    <t>We maintain a BAA's with all relevant parties, in the contract management system, signed when required with a covered entity. We are not using electronic data outside AWS cloud (other then personal computers which are not being exchanged). An inventory of vendor contracts are centrally managed in a contract management system which is upgraded, and any sensitive exchanges of data with third parties would be noted there and alerts created if required.</t>
  </si>
  <si>
    <t>Vendor's contracts</t>
  </si>
  <si>
    <t>Are you aware of any trusted internal or external business connections, or any third party connections or accesses?   What are they?</t>
  </si>
  <si>
    <t>No. We do not give access to ePHI to any third party. Third parties framework is used to ensure procedures are followed for organizational risk mitigation with third parties to ensure confidentiality and security.</t>
  </si>
  <si>
    <t>Third Party Service Providers Process Framework</t>
  </si>
  <si>
    <t>Physical Safeguards</t>
  </si>
  <si>
    <t>Have procedures been implemented that provide for facility access and other business functions during contingency operations?</t>
  </si>
  <si>
    <t>Our critical systems sit on AWS cloud, and identified. Contingency plans are documented within Business Continuity Plan Policy.</t>
  </si>
  <si>
    <t>Does the organization have a facility security plan?  Is the facility security plan formally documented?</t>
  </si>
  <si>
    <t>Has the organization implemented procedures within the facility to sign in visitors and provide escorts, if appropriate?  Are there formally documented procedures for visitor escort and sign in?</t>
  </si>
  <si>
    <t>Access to our building is guarded by security at the front desk/lobby and entry is avilable only after biometric identification that is done via an automated machine. Further CCTV inside the office. All visitors must be accompanied by an employee when inside the Coralogix office. These procedures are documented within the Physical Security Policy.</t>
  </si>
  <si>
    <t>Physical Security Policy</t>
  </si>
  <si>
    <t>Access Control and Validation Procedures</t>
  </si>
  <si>
    <t>What procedures are in place to ensure that maintenance personnel have proper access and authorization?  Are these procedures documented?</t>
  </si>
  <si>
    <t xml:space="preserve">The maintanance personnel are employees of the Building Management Company, authorized and documented in the management contract with Coralogix with contractual obligations and declarations of assurances. Further documented in the Building's by-laws and internal policies. </t>
  </si>
  <si>
    <t>Does the organization retain system maintenance records?  Is there formal documentation for this procedure?</t>
  </si>
  <si>
    <t>AWS does maintain their own records based on their compliance certifications which are consistently audited and approved.</t>
  </si>
  <si>
    <t>Does the organization retain facility maintenance records?  Is there formal documentation for this procedure?</t>
  </si>
  <si>
    <t>AWS does maintain their own records based on their compliance certifications which are consistently audited and approved. The building management company retains facility maintanance records and documents as required.</t>
  </si>
  <si>
    <t>Does the organization maintain access authorization records?  If so, how long are these records retained?  Are these authorizations documented?</t>
  </si>
  <si>
    <t>AWS does maintain their own records based on their compliance certifications which are consistently audited and approved. It is unknown whether the building management maintains/retains access authorization records.</t>
  </si>
  <si>
    <t>Does the organization follow procedures for defined acceptable workstation use?  Are documented procedures which outline proper functions?</t>
  </si>
  <si>
    <t>Yes. In the Acceptable Usage Policy.</t>
  </si>
  <si>
    <t>Acceptable Usage Policy</t>
  </si>
  <si>
    <t xml:space="preserve">Has the organization implemented physical safeguards to eliminate or minimize unauthorized access/viewing of health information on workstations?  </t>
  </si>
  <si>
    <t xml:space="preserve">Physical safeguards are in place such as physical access controls to ensure no unauthorized access to Coralogix's office, equipment security policies to ensure all employees lock their screens when away from their computers, and keep computers locked in safe areas when out of office. Training is done to ensure these physical security procedures are followed. </t>
  </si>
  <si>
    <t>Acceptable Usage Policy
Physical Security Policy</t>
  </si>
  <si>
    <t>Does the organization implement console locking features?</t>
  </si>
  <si>
    <t>Yes. Employees are trained to lock their screens whenever stepping away from their laptops in the office. Laptops are locked in a secure area if left at the office for long periods.</t>
  </si>
  <si>
    <t>Does the organization follow procedures for the final disposition of electronic data (including PHI) and the hardware that it resides on?  Are these procedures documented?</t>
  </si>
  <si>
    <t>Hard drives and any other devices that store sensitive information are destroyed in the proper manner, and a certificate of disposal is obtained and kept as record.
Disposition of servers is done by AWS, which have their procedures on disposing and documenting.</t>
  </si>
  <si>
    <t>Have procedures been developed for removing electronic Protected Health Information from media before it is scheduled for re-use?</t>
  </si>
  <si>
    <t>All former employee laptops and hardware are returned to the security team, documented, and completely wiped. 
Removing media from servers before re-use is done by AWS, which have there procedures on destroying the data, we use encryption in REST which keeps the data encrypted.</t>
  </si>
  <si>
    <t>HR Security Policy</t>
  </si>
  <si>
    <t>Does the organization follow procedures for taking hardware and software into or out of a facility?  Are these procedures documented? Who is accountable for the movement of media?</t>
  </si>
  <si>
    <t>All equipment that is sent out of Coralogix’s office is recorded and documented on the equipment release form. Removing media on AWS's side is done by AWS, which have their procedures documented.</t>
  </si>
  <si>
    <t>Does the organization follow data storage procedures for electronic retention of individual health care information?  Are there formally documented policies and procedures?</t>
  </si>
  <si>
    <t>N/A- Does not sit on employee physical laptops, using AWS cloud storage when necessary.</t>
  </si>
  <si>
    <t>Technical Safeguards</t>
  </si>
  <si>
    <t>Are unique user id(s) in place/use (network and application)?      If yes, for which systems and are they governed by written security procedures?</t>
  </si>
  <si>
    <t>Are there any shared ID's or non-unique ID's in use?</t>
  </si>
  <si>
    <t>No. On the API level (automated servers which required passwords), the API identify against vault/KMS (Amazon keys management) which provides upon specific request an access (this access is being audited) to a service.</t>
  </si>
  <si>
    <t>Do all end users of network resources have a unique user ID?</t>
  </si>
  <si>
    <t>Emergency Access Procedures</t>
  </si>
  <si>
    <t xml:space="preserve">Is an emergency access procedure documented and followed? </t>
  </si>
  <si>
    <t>Coralogix business operations is structured to enable customers to be able to handle their own logs data on their own object storage bucket (AWS S3 supported). Coralogix analyzes in-stream and Customers have full access to their own backups at all times.</t>
  </si>
  <si>
    <t>Are controls in place and configured to allow for automatic logoffs (network and application)?</t>
  </si>
  <si>
    <t>Yes, we have a session timeout for any system in use. SSH is disconnected after idle timeout, automatic logoff is done to AWS, GoogleApps, Github. We have session timeout on the application level as well, with a default time that can be configured by the admin.</t>
  </si>
  <si>
    <t>Are controls in place to ensure that data has not been altered or destroyed during transmission?</t>
  </si>
  <si>
    <t>Data is encrypted during transmission, because it decrypts successfully when received we know it has not been altered during transmission.</t>
  </si>
  <si>
    <t>Is encryption currently in use with any access control solutions that are in place?  If yes, how?</t>
  </si>
  <si>
    <t>Are access controls or encryption technologies used to secure transmission of sensitive information?  If yes, what and for which systems?</t>
  </si>
  <si>
    <t>Connectivity is done by HTTPS (which is secured), we also use SecurityGroups on AWS to control which ports and protocols are allowed to access the data, and ACL on the network level. Outbound access to the internet is blocked.</t>
  </si>
  <si>
    <t>Are encryption technologies used to secure data at rest?  If yes, for which systems?</t>
  </si>
  <si>
    <t>Yes. AES-256. EBS disks are encrypted, same goes for S3.</t>
  </si>
  <si>
    <t>Are networked systems configured to allow event reporting?  If yes, which types of systems?</t>
  </si>
  <si>
    <t>Yes. All of our microservices and databases.</t>
  </si>
  <si>
    <t>Are auditing capabilities enabled for file/record accesses, modifications, or deletions?  If yes, for which systems and what activities are audited?</t>
  </si>
  <si>
    <t>S3 is notarized by AWS cloudtrail. Coralogix has auditing capabilities within the platform. Admins can view detailed events with time stamps.</t>
  </si>
  <si>
    <t>Are software or hardware solutions in place that will provide notification of abnormal conditions that may occur in a networked system?</t>
  </si>
  <si>
    <t>Yes. We are using salt to notify on any security breach to our APIs. We are using prometheus, logtrail and cloudwatch for any event that is considered non secure. We are notifying using Slack channels and PagerDuty (which identify an on-call and security team). Also use our internal system for alerts to anommalies.</t>
  </si>
  <si>
    <t>Mechanism to Authenticate EPHI</t>
  </si>
  <si>
    <t>What process exist to determine who will have the authority to change or manipulate health information?  Is this process documented?</t>
  </si>
  <si>
    <t xml:space="preserve">Automatic denial, no exceptions. </t>
  </si>
  <si>
    <t>How is the signature on the document/data verified as trust-worthy?   Is online or offline validation as well as entity or non-entity certificate used?</t>
  </si>
  <si>
    <t>Data is sent to Coralogix signed with the customer's private key. The private key is validated against our database before accepting it and storing it with the rest of the customer's data.
Once the data is stored, we do not have any provenance checks to guarantee that the data has not been altered from what the customer originally sent us.</t>
  </si>
  <si>
    <t>What policies, procedures, and technical mechanisms are in place to protect health information as it is transmitted across internal and external networks?  Are these policies, procedures, and technical mechanisms documented?</t>
  </si>
  <si>
    <t>Data sent to Coralogix is encrypted. Coralogix provides customers with tools to eliminate ePHI from their logs for after it has been received by Coralogix. Customers' data is subject to technical and organizational protections and controls.</t>
  </si>
  <si>
    <t>What technical and administrative processes, and mechanisms are in place to ensure secure storage of health information?  Are these processes documented?</t>
  </si>
  <si>
    <t>Is the message encrypted,  signed,  or signed and encrypted?  What practices are in place for the storage of private (secret)  keys?</t>
  </si>
  <si>
    <t>What cryptographic methods and parameters are used to ensure the integrity of the message during transmission is unaltered?</t>
  </si>
  <si>
    <t>Organizational Requirements</t>
  </si>
  <si>
    <t>Are Business Associate contracts in place between the organization and any business associate that might come in contact with the organizations electronic Protected Health Information?</t>
  </si>
  <si>
    <t xml:space="preserve">We maintain an up to date template of Business Associate Contract with the required security language in our contract management system that is to be used when a specific relationship with a covered entity requires us to do so. </t>
  </si>
  <si>
    <t>Business Associate Agreement</t>
  </si>
  <si>
    <t>Other Arrangements</t>
  </si>
  <si>
    <t>Are both the organization and the business associate a government agency?  If yes, does a memorandum of understanding exist between the organization and the business associate that requires the business associate implement reasonable and appropriate administrative, physical, and technical safeguards to protect electronic Protected Health Information?</t>
  </si>
  <si>
    <t>Is the business associate required by law to perform a function or activity on behalf of the organization?  If yes, describe what steps the organization completed in order to ensure the business associate complied with the provisions of the HIPAA security rule.</t>
  </si>
  <si>
    <t>Plan Documents</t>
  </si>
  <si>
    <t>Does the organization have a group health plan?  If yes, do the plan documents require the plan sponsor reasonably and appropriately safeguard electronic Protected Health Information?</t>
  </si>
  <si>
    <t>Policies, Procedures, and Documentation Requirements</t>
  </si>
  <si>
    <t xml:space="preserve">Does the organization have formal documented and approved information security policy statements that encompass information values, information protection, and an overall organizational commitment?  </t>
  </si>
  <si>
    <t>Information Security Policy 
Business Code of Conduct</t>
  </si>
  <si>
    <t>Does the organization have a process for developing, approving and publishing formal security policies?</t>
  </si>
  <si>
    <t>Yes. Security policies are developed and then reviewed by Coralogix external auditors and seperately by Compliance. A version control is maintained in the begining of each policy outlining who developed and approved the version, and what changes were made if any, and the specific date. All security policies are published in the security &amp; compliance section of our website and updated at least annually and when significant system changes or policy changes are made.</t>
  </si>
  <si>
    <t>Information Security Policy 
HR Security Policy</t>
  </si>
  <si>
    <t>Are documents related to electronic Protected Health Information maintained for the time period proscribed by this rule?</t>
  </si>
  <si>
    <t>Yes. Documents and procedures which are implemented are maintained for at least 6 years. Changes in policies and procedures are documented.</t>
  </si>
  <si>
    <t>Is this documentation available to those persons responsible for implementing the various procedures required by the HIPAA security rule?</t>
  </si>
  <si>
    <t xml:space="preserve">Yes. All security policies and procedures are shared through G-Suite with relevant stake holders and management, and any other relevant member stated in the governance section of the policies and procedures. </t>
  </si>
  <si>
    <t>Are the policies and procedures reviewed on a periodic basis to ensure adequacy and timeliness?</t>
  </si>
  <si>
    <t>Yes. Reviewed annually by our external auditors and at least annually by the compliance team.</t>
  </si>
  <si>
    <t>HIPAA Security Ruke</t>
  </si>
  <si>
    <t>Safeguard/ Specification</t>
  </si>
  <si>
    <t>GENERAL</t>
  </si>
  <si>
    <r>
      <rPr>
        <sz val="10"/>
        <color theme="1"/>
        <rFont val="Tahoma"/>
        <family val="2"/>
      </rPr>
      <t>Implement policies and procedures for a</t>
    </r>
    <r>
      <rPr>
        <b/>
        <sz val="10"/>
        <color theme="1"/>
        <rFont val="Tahoma"/>
        <family val="2"/>
      </rPr>
      <t>uthorizing access</t>
    </r>
    <r>
      <rPr>
        <sz val="10"/>
        <color theme="1"/>
        <rFont val="Tahoma"/>
        <family val="2"/>
      </rPr>
      <t xml:space="preserve"> to electronic protected health information that are consistent with the applicable requirements of subpart E of this part.</t>
    </r>
  </si>
  <si>
    <t>164.310 (a)(1)</t>
  </si>
  <si>
    <r>
      <rPr>
        <sz val="10"/>
        <color theme="1"/>
        <rFont val="Tahoma"/>
        <family val="2"/>
      </rPr>
      <t>Implement t</t>
    </r>
    <r>
      <rPr>
        <b/>
        <sz val="10"/>
        <color theme="1"/>
        <rFont val="Tahoma"/>
        <family val="2"/>
      </rPr>
      <t>echnical security measures</t>
    </r>
    <r>
      <rPr>
        <sz val="10"/>
        <color theme="1"/>
        <rFont val="Tahoma"/>
        <family val="2"/>
      </rPr>
      <t xml:space="preserve"> to guard against unauthorized access to electronic protected health information that is being transmitted over an electronic communications network.</t>
    </r>
  </si>
  <si>
    <r>
      <rPr>
        <sz val="10"/>
        <color theme="1"/>
        <rFont val="Tahoma"/>
        <family val="2"/>
      </rPr>
      <t xml:space="preserve">Implement </t>
    </r>
    <r>
      <rPr>
        <b/>
        <sz val="10"/>
        <color theme="1"/>
        <rFont val="Tahoma"/>
        <family val="2"/>
      </rPr>
      <t>security measures</t>
    </r>
    <r>
      <rPr>
        <sz val="10"/>
        <color theme="1"/>
        <rFont val="Tahoma"/>
        <family val="2"/>
      </rPr>
      <t xml:space="preserve"> to ensure that electronically transmitted electronic protected health information is not improperly modified without detection until disposed of.</t>
    </r>
  </si>
  <si>
    <t xml:space="preserve"> </t>
  </si>
  <si>
    <t>Applicable ISO 17799 Standard(s) &amp; References</t>
  </si>
  <si>
    <t>Standard Implementation Specification</t>
  </si>
  <si>
    <t>12.1.4</t>
  </si>
  <si>
    <t>12.1.1, 10.1.1</t>
  </si>
  <si>
    <t>10.1.1</t>
  </si>
  <si>
    <t xml:space="preserve">7.1.5, 10.3.1, 10.2.3, 11.1.2, 9.4.1, 9.4.2, 3.1.2, 5.1.1, 6.3.4, 8.2.1, 9.4.3, 9.4.3, 9.4.5, 9.4.6, 9.4.7, 9.4.8, 9.4.9, 9.6.2, 10.1.1, 10.4.3  </t>
  </si>
  <si>
    <t>6.3.4, 8.1.1, 4.1.2, 3.1.1, 3.1.2, 4.1.1, 5.1.1, 8.1.4, 8.2.1, 8.5.1, 8.6.4, 9.4.4-9.4.9, 9.6.2, 9.7.1, 10.1.1, 11.1.1, 10.4.3, 12.2.2, 12.1.9</t>
  </si>
  <si>
    <t>6.3.5,11.1.2</t>
  </si>
  <si>
    <t>6.3.5, 9.7.1, 9.7.2, 12.2.1, 12.2.2, 12.3.1, 12.3.2, 6.3.4, 8.1.1, 8.2.2, 10.4.3, 10.5.4, 10.3.4, 10.5.1-10.5.5, 12.2.1, 12.1.5,12.2.2</t>
  </si>
  <si>
    <t>3.1.2, 4.1.3, 4.1.5, 4.1.1, 4.1.2</t>
  </si>
  <si>
    <t>9.6.1</t>
  </si>
  <si>
    <t>8.1.4, 9.2.1, 9.2.2, 9.4.2, 9.8.2, 10.4.3</t>
  </si>
  <si>
    <t>6.1.2, 6.1.4</t>
  </si>
  <si>
    <t>9.6.1, 9.5.3, 9.2.2, 10.4.3</t>
  </si>
  <si>
    <t>4.2.1</t>
  </si>
  <si>
    <t>9.1.1, 9.2.2, 9.4.1, 9.6.2, 9.2.1, 8.1.4, 5.2.1</t>
  </si>
  <si>
    <t>8.1.4, 9.1.1, 9.2.2, 9.2.4, 9.4.1, 9.5.2, 9.5.3, 9.6.2,  8.6.4, 5.2.1, 9.4.2, 9.4.3, 9.4.4, 9.4.5, 12.1.5</t>
  </si>
  <si>
    <t>6.2.1, 8.7.7, 9.2.1, 9.2.2, 9.3.2, 9.8.1, 8.7.7, 8.7.4, 12.1.5, 6.1.1, 6.1.3</t>
  </si>
  <si>
    <t>6.2.1, 9.3.2, 6.1.1, 6.1.3</t>
  </si>
  <si>
    <t>8.3.1, 8.7.4, 4.1.4, 10.4.1, 10.4.2, 10.5.1-10.5.5</t>
  </si>
  <si>
    <t>8.4.2, 9.7.1, 9.7.2, 8.4.3</t>
  </si>
  <si>
    <t>9.2.3, 9.3.1, 9.5.4</t>
  </si>
  <si>
    <t>8.1.3, 4.1.6</t>
  </si>
  <si>
    <t>6.3.1,6.3.2,6.3.4,8.1.3</t>
  </si>
  <si>
    <t>11.1.1, 8.6.3, 4.1.6, 8.1.2</t>
  </si>
  <si>
    <t>8.1.1, 8.4.1, 11.1.3, 11.1.2, 8.6.3</t>
  </si>
  <si>
    <t>11.1.3</t>
  </si>
  <si>
    <t>7.2.2, 11.1.3, 11.1.5, 8.1.5, 7.2.3, 10.5.1-10.5.5</t>
  </si>
  <si>
    <t>11.1.2, 11.1.4, 8.1.5, 5.2.2, 8.1.2</t>
  </si>
  <si>
    <t>4.1.5, 9.7.2, 12.2.1, 12.2.2, 3.1.2, 6.3.4, 8.1.1, 8.2.2</t>
  </si>
  <si>
    <t>4.2.1, 4.2.2, 4.3.1, 8.1.6, 12.1.1, 4.1.6, 8.2.1, 8.7.4</t>
  </si>
  <si>
    <t>8.71,4.3.1,12.1.1</t>
  </si>
  <si>
    <t>7.1.1-7.1.5, 12.1.3, 9.3.2</t>
  </si>
  <si>
    <t>7.2.2, 11.1.1, 11.1.3, 12.1.3, 4.1.7, 7.2.3, 7.2.4, 8.1.1</t>
  </si>
  <si>
    <t>7.1.1, 7.1.3</t>
  </si>
  <si>
    <t>7.1.2, 7.1.4, 9.1.1</t>
  </si>
  <si>
    <t>7.2.4, 12.1.3</t>
  </si>
  <si>
    <t>2.2.4, 7.2.1, 8.6.1, 7.1.4, 7.2.4, 8.6.1, 12.1.5, 9.3.2, 8.1.5, 4.1.4, 5.2.1</t>
  </si>
  <si>
    <t>7.2.1, 7.2.4, 8.6.2, 9.3.2, 7.3.2</t>
  </si>
  <si>
    <t>5.1.1, 7.2.5, 7.3.2, 8.7.2, 8.6.7, 9.8.1, 8.5.1, 6.3.3</t>
  </si>
  <si>
    <t>7.2.6, 8.6.2</t>
  </si>
  <si>
    <t>5.1.1, 7.3.2, 7.2.5, 8.7.2, 9.8.1</t>
  </si>
  <si>
    <t>8.1.1, 8.4.1, 8.6.3, 12.1.3</t>
  </si>
  <si>
    <t>9.1.1, 9.4.1, 9.6.1, 12.1.3</t>
  </si>
  <si>
    <t>9.2.1, 9.2.2</t>
  </si>
  <si>
    <t>9.5.7, 9.5.8, 7.3.1</t>
  </si>
  <si>
    <t>8.5.1, 8.7.4, 10.3.1, 10.3.2, 10.3.3, 12.1.6</t>
  </si>
  <si>
    <t>8.1.3, 8.6.2, 9.7.1, 9.7.2, 12.3.1, 12.3.2, 10.3.4, 9.7.3, 4.1.6, 4.1.7</t>
  </si>
  <si>
    <t>12.1.3, 10.2.1, 10.4.2</t>
  </si>
  <si>
    <t>10.2.3, 8.1.6</t>
  </si>
  <si>
    <t>9.4.3, 9.5.3, 8.76, 4.2.1, 9.2.1, 9.2.2, 10.2.1, 10.3.3</t>
  </si>
  <si>
    <t>10.3.1, 10.3.4, 10.2.4, 4.2.1</t>
  </si>
  <si>
    <t>12.1.3, 10.3.4, 8.7.4, 7.2.3, 8.7.6, 9.4.3, 9.4.3-9.4.9, 9.6.2,10.2.2, 10.2.4, 10.4.3</t>
  </si>
  <si>
    <t>8.5.1, 8.7.4, 10.3.1, 10.3.2, 10.3.3, 10.4.2, 12.1.6</t>
  </si>
  <si>
    <t>4.2.2, 4.3.1, 8.1.6, 12.1.1, 4.2.1, 8.2.1, 4.1.6</t>
  </si>
  <si>
    <t>4.2.2, 4.3.1, 8.1.6, 8.7.1, 12.1.1, 8.7.4</t>
  </si>
  <si>
    <t>3.1.1, 8.1.1, 12.1.4 (Privacy 6.1.3, 7.3.1, 8.7.4, 8.7.7), 12.1.1, 9.8.2, 12.1.2, 12.2.1, 12.1.4</t>
  </si>
  <si>
    <t>8.1.1, 12.1.1, 12.2.1</t>
  </si>
  <si>
    <t>4.1.7, 12.1.1</t>
  </si>
  <si>
    <t>Risk-Urgency Matrix</t>
  </si>
  <si>
    <t>Rank</t>
  </si>
  <si>
    <t>Compliance Gap</t>
  </si>
  <si>
    <t>Check</t>
  </si>
  <si>
    <t xml:space="preserve">Risk </t>
  </si>
  <si>
    <t>Urgency</t>
  </si>
  <si>
    <t>Rating</t>
  </si>
  <si>
    <t>Description</t>
  </si>
  <si>
    <t>High risk, high urgency</t>
  </si>
  <si>
    <t>I</t>
  </si>
  <si>
    <t>No compliance</t>
  </si>
  <si>
    <t>N</t>
  </si>
  <si>
    <t>X</t>
  </si>
  <si>
    <t>Fully HIPAA Compliant for policy and practice</t>
  </si>
  <si>
    <t>Low risk, high urgency</t>
  </si>
  <si>
    <t>II</t>
  </si>
  <si>
    <t>Substantial compliance</t>
  </si>
  <si>
    <t>S</t>
  </si>
  <si>
    <t>ü</t>
  </si>
  <si>
    <t>Partially HIPAA Compliant for policy or practice</t>
  </si>
  <si>
    <t>High risk, low urgency</t>
  </si>
  <si>
    <t>III</t>
  </si>
  <si>
    <t>Partial compliance</t>
  </si>
  <si>
    <t>P</t>
  </si>
  <si>
    <t>Minimally HIPAA Compliant for policy or practice</t>
  </si>
  <si>
    <t>Low risk, low urgency</t>
  </si>
  <si>
    <t>IV</t>
  </si>
  <si>
    <t>Compliant</t>
  </si>
  <si>
    <t>C</t>
  </si>
  <si>
    <t>Not HIPAA Compliant for policy or practice</t>
  </si>
  <si>
    <t>Best Practice</t>
  </si>
  <si>
    <t>No action required</t>
  </si>
  <si>
    <t xml:space="preserve">Not applicable </t>
  </si>
  <si>
    <t>Not applicable</t>
  </si>
  <si>
    <r>
      <t xml:space="preserve">We perfromed the HIPAA specific risk analysis using an automated tool supplied by NHS. Furthermore, Coralogix has implemented a comprehensive Risk Analysis process in alignment with the HIPAA Security Rule (45 CFR § 164.308(a)(1)(ii)(A)). Our risk analysis process identifies potential risks and vulnerabilities to electronic protected health information (ePHI) within our systems, infrastructure, and services. We also employ third-party security assessments to assess risks and vulnerabilities.
Risk management and the analysis processs is documented in the </t>
    </r>
    <r>
      <rPr>
        <sz val="10"/>
        <color rgb="FF339966"/>
        <rFont val="Tahoma"/>
        <family val="2"/>
      </rPr>
      <t>Risk Assessment Methodology Policy</t>
    </r>
  </si>
  <si>
    <r>
      <rPr>
        <sz val="10"/>
        <color theme="1"/>
        <rFont val="Tahoma"/>
        <family val="2"/>
      </rPr>
      <t xml:space="preserve">Output of the risk assessment tool
Risk Management Program
</t>
    </r>
    <r>
      <rPr>
        <sz val="10"/>
        <color rgb="FF548135"/>
        <rFont val="Tahoma"/>
        <family val="2"/>
      </rPr>
      <t>Risk Assessment Methodology Policy</t>
    </r>
  </si>
  <si>
    <t>Yes.
We follow our software security by reviewing CVE publications.
We run static and dynamic code analysis, manual code analysis and a set of analysis tools embeded within Github and throughout our CI/CD pipeline,
Same process is followed for our Cloud infrastructure (AWS) using SALT and Checkly for API testing, BeyondSecurity quarterly network vulnerability scans, application penetration tests semi annually, daily SBOM scans for OSS security.</t>
  </si>
  <si>
    <t>Development Lifecycle
Information Security Policy</t>
  </si>
  <si>
    <t>Business Code of Conduct
HR Security Policy</t>
  </si>
  <si>
    <t>Established Business Code of Conduct which is being communicated to all employees in their employment agreement upon hiring and within the LMS. Also our HR Security policy states disciplinary actions for not following policies and procedures, including termination.</t>
  </si>
  <si>
    <t>This is N/A in the context of hardware as we do not have any on-prem systems and are completely cloud based. Only Platform Engineering team has access to the cloud infrastructure to perform any maintenance or operational activites. The system access levels is set per role and is automatically provisioned in a specific way based on the rules set per role and department. This is audited by our CISO on a quarterly basis (permissions reviews and ensuring timely removal of terminated users) and furhther reviewed by our external auditors to ensure the process is being performed correctly.</t>
  </si>
  <si>
    <t>Personnel clearance procedures are established in Coralogix's HR Security Policy and maintained as described within its governance policy. This includes background checks and legal documents that are required to be signed.
Recruitment process is further maintained and documented within Comeet ATS which takes into account the following flow:
1) Receive CV
2) Make HR calls to the references (2-3)
3) Telephone call
4) Interview with team leader
5) Interview with CTO (or relevant department lead)</t>
  </si>
  <si>
    <t>Employee exit clearance form has the required termination checklists including deactivating user accounts. Furthermore our automated deprovisioning workflow ensures that this is done immediately upon triggering termination in the HR central management system through its connection to our Okta and the rules/automation set. We have also set audit logs that come out of this workflow which are reviewed regularly.</t>
  </si>
  <si>
    <r>
      <t xml:space="preserve">Coralogix ingests audit logs from all critical systems and applications in use by the company, into our log management platform (Coralogix- internally used in a process called C4C). Our platform itself also has has audit logs available. The responsibility has been assigned to our CISO and Platform Engineering Director.
Review is done on a daily basis.
Aletrts are automatically sent through </t>
    </r>
    <r>
      <rPr>
        <b/>
        <sz val="10"/>
        <color rgb="FF000000"/>
        <rFont val="Tahoma"/>
        <family val="2"/>
      </rPr>
      <t xml:space="preserve">SLACK, </t>
    </r>
    <r>
      <rPr>
        <sz val="10"/>
        <color rgb="FF000000"/>
        <rFont val="Tahoma"/>
        <family val="2"/>
      </rPr>
      <t xml:space="preserve"> 
Critical issues are sent directly to the Security manager through </t>
    </r>
    <r>
      <rPr>
        <b/>
        <sz val="10"/>
        <color rgb="FF000000"/>
        <rFont val="Tahoma"/>
        <family val="2"/>
      </rPr>
      <t>PagerDuty.</t>
    </r>
  </si>
  <si>
    <t>Employee Exit Clearance Form
User Access Management Policy</t>
  </si>
  <si>
    <t>Yes. CISO and Compliance Officer.</t>
  </si>
  <si>
    <t>Monitoring Procedure</t>
  </si>
  <si>
    <t>Any failed log-in are logged through Okta (ingesting Okta logs to C4C) and also registered by CloudTrail (AWS) and are sent to C4C and Slack.</t>
  </si>
  <si>
    <t>Password policy is set within Okta (and detailed in policies); which encorces that all passwords are12 characters in length, Not allow password reuse (for the last 10 passwords), password expires after 90 days (and within 45 days of inactivity).</t>
  </si>
  <si>
    <t>All employees have unique ID's and passwords being handled through our use of Okta for all systems and applications. Employees are not assigned passwords but must set them in-line without the password policy set within the system. On an organizational level all employees must acknowledge the Information Security Policy as well as other security policies which govern the use of passwords and sensitive information. All employees are also signing NDA's and Acceptable Usage Policies as part of their employment contracts as well as for acceptable usage policy in the LMS at least on an annual basis.</t>
  </si>
  <si>
    <t>Acceptable Usage Policy
Informatin Security Policy</t>
  </si>
  <si>
    <t>MFA is required on root account. Password policy is 12 characters and must use a combination of spcial characters, uppercase and lower case letters, and must be changed at least every 90 days (automatically it is ensured through Okta and JAMF).</t>
  </si>
  <si>
    <t>Security reminders periodically sent to employees in the form of e.g. phishing exercises which are performed at least annually. It is effective because it is interactive and helps raise security awareness to high risk issues. There is also extensive security training being conducted through the LMS system which sends reminders for completion, and the courses themselves serving as regular training.</t>
  </si>
  <si>
    <t>As we transmit data with HTTPS the data is not clear. Furthermore we have encryption in-transit utilizing TLS 1.3 with fallback to minimum of TLS 1.2</t>
  </si>
  <si>
    <t>Each message ingested to OpenSearch is signed. We encrypt data at rest utilizng AES-256.</t>
  </si>
  <si>
    <t>Data sent to Coralogix is encrypted. Coralogix provides customers with tools to eliminate ePHI from their logs for before it is even processed by us and also after it has been received by Coralogix. Customers' data is subject to protections and controls.</t>
  </si>
  <si>
    <t>Yes we are using SSH and HTTPS (TLS 1.3/1.2) for connectivity.</t>
  </si>
  <si>
    <t>User ID's are assigned and managed through Okta. Each person provided with a role (a predefined permissions to each of our services and system, as elaboeated in Coralogix's User Access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</si>
</sst>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m\ yyyy"/>
    <numFmt numFmtId="166" formatCode="[$-1010409]d\ mmmm\ yyyy"/>
  </numFmts>
  <fonts count="43">
    <font>
      <sz val="10"/>
      <color rgb="FF000000"/>
      <name val="Arial"/>
      <scheme val="minor"/>
    </font>
    <font>
      <b/>
      <sz val="7"/>
      <color rgb="FFFFFFFF"/>
      <name val="Tahoma"/>
      <family val="2"/>
    </font>
    <font>
      <b/>
      <sz val="8"/>
      <color theme="1"/>
      <name val="Arial"/>
      <family val="2"/>
    </font>
    <font>
      <b/>
      <sz val="7"/>
      <color theme="1"/>
      <name val="Tahoma"/>
      <family val="2"/>
    </font>
    <font>
      <sz val="10"/>
      <name val="Arial"/>
      <family val="2"/>
    </font>
    <font>
      <sz val="7"/>
      <color theme="1"/>
      <name val="Tahoma"/>
      <family val="2"/>
    </font>
    <font>
      <b/>
      <sz val="8"/>
      <color theme="1"/>
      <name val="Tahoma"/>
      <family val="2"/>
    </font>
    <font>
      <sz val="8"/>
      <color theme="1"/>
      <name val="Tahoma"/>
      <family val="2"/>
    </font>
    <font>
      <sz val="10"/>
      <color theme="1"/>
      <name val="Tahoma"/>
      <family val="2"/>
    </font>
    <font>
      <sz val="8"/>
      <color theme="1"/>
      <name val="Arial"/>
      <family val="2"/>
    </font>
    <font>
      <b/>
      <sz val="8"/>
      <color rgb="FFFF0000"/>
      <name val="Tahoma"/>
      <family val="2"/>
    </font>
    <font>
      <sz val="8"/>
      <color rgb="FFFFFFFF"/>
      <name val="Arial"/>
      <family val="2"/>
    </font>
    <font>
      <b/>
      <sz val="8"/>
      <color rgb="FFFFFFFF"/>
      <name val="Arial"/>
      <family val="2"/>
    </font>
    <font>
      <b/>
      <sz val="8"/>
      <color rgb="FF008000"/>
      <name val="Arial"/>
      <family val="2"/>
    </font>
    <font>
      <b/>
      <sz val="8"/>
      <color rgb="FF0000FF"/>
      <name val="Arial"/>
      <family val="2"/>
    </font>
    <font>
      <b/>
      <sz val="8"/>
      <color rgb="FFFF6600"/>
      <name val="Arial"/>
      <family val="2"/>
    </font>
    <font>
      <b/>
      <sz val="8"/>
      <color rgb="FFFF0000"/>
      <name val="Arial"/>
      <family val="2"/>
    </font>
    <font>
      <b/>
      <sz val="8"/>
      <color rgb="FF000000"/>
      <name val="Arial"/>
      <family val="2"/>
    </font>
    <font>
      <b/>
      <sz val="8"/>
      <color rgb="FF339966"/>
      <name val="Arial"/>
      <family val="2"/>
    </font>
    <font>
      <b/>
      <sz val="11"/>
      <color rgb="FFFFFFFF"/>
      <name val="Tahoma"/>
      <family val="2"/>
    </font>
    <font>
      <b/>
      <sz val="10"/>
      <color theme="1"/>
      <name val="Tahoma"/>
      <family val="2"/>
    </font>
    <font>
      <sz val="10"/>
      <color rgb="FF008000"/>
      <name val="Tahoma"/>
      <family val="2"/>
    </font>
    <font>
      <sz val="10"/>
      <color rgb="FF548135"/>
      <name val="Tahoma"/>
      <family val="2"/>
    </font>
    <font>
      <b/>
      <sz val="10"/>
      <color rgb="FFFFFFFF"/>
      <name val="Tahoma"/>
      <family val="2"/>
    </font>
    <font>
      <sz val="7"/>
      <color rgb="FFFFFFFF"/>
      <name val="Arial"/>
      <family val="2"/>
    </font>
    <font>
      <b/>
      <sz val="8"/>
      <color rgb="FFFF0000"/>
      <name val="Times New Roman"/>
      <family val="1"/>
    </font>
    <font>
      <sz val="8"/>
      <color theme="1"/>
      <name val="Noto Sans Symbols"/>
    </font>
    <font>
      <sz val="7"/>
      <color theme="1"/>
      <name val="Arial"/>
      <family val="2"/>
    </font>
    <font>
      <b/>
      <sz val="8"/>
      <color rgb="FFFF6600"/>
      <name val="Times New Roman"/>
      <family val="1"/>
    </font>
    <font>
      <b/>
      <sz val="8"/>
      <color rgb="FF0000FF"/>
      <name val="Times New Roman"/>
      <family val="1"/>
    </font>
    <font>
      <sz val="10"/>
      <color theme="1"/>
      <name val="Arial"/>
      <family val="2"/>
    </font>
    <font>
      <b/>
      <sz val="8"/>
      <color rgb="FFFF99CC"/>
      <name val="Arial"/>
      <family val="2"/>
    </font>
    <font>
      <b/>
      <sz val="8"/>
      <color rgb="FF008000"/>
      <name val="Times New Roman"/>
      <family val="1"/>
    </font>
    <font>
      <sz val="9"/>
      <color theme="1"/>
      <name val="Noto Sans Symbols"/>
    </font>
    <font>
      <b/>
      <sz val="8"/>
      <color rgb="FF3366FF"/>
      <name val="Arial"/>
      <family val="2"/>
    </font>
    <font>
      <sz val="8"/>
      <color rgb="FFFF0000"/>
      <name val="Arial"/>
      <family val="2"/>
    </font>
    <font>
      <sz val="8"/>
      <color rgb="FF0000FF"/>
      <name val="Arial"/>
      <family val="2"/>
    </font>
    <font>
      <sz val="8"/>
      <color rgb="FF339966"/>
      <name val="Arial"/>
      <family val="2"/>
    </font>
    <font>
      <sz val="8"/>
      <color rgb="FF000000"/>
      <name val="Arial"/>
      <family val="2"/>
    </font>
    <font>
      <sz val="10"/>
      <color rgb="FF339966"/>
      <name val="Tahoma"/>
      <family val="2"/>
    </font>
    <font>
      <sz val="10"/>
      <color rgb="FF000000"/>
      <name val="Tahoma"/>
      <family val="2"/>
    </font>
    <font>
      <b/>
      <sz val="10"/>
      <color rgb="FF000000"/>
      <name val="Tahoma"/>
      <family val="2"/>
    </font>
    <font>
      <sz val="10"/>
      <color theme="9" tint="-0.249977111117893"/>
      <name val="Tahoma"/>
      <family val="2"/>
    </font>
  </fonts>
  <fills count="12">
    <fill>
      <patternFill patternType="none"/>
    </fill>
    <fill>
      <patternFill patternType="gray125"/>
    </fill>
    <fill>
      <patternFill patternType="solid">
        <fgColor rgb="FF000000"/>
        <bgColor rgb="FF000000"/>
      </patternFill>
    </fill>
    <fill>
      <patternFill patternType="solid">
        <fgColor rgb="FF2E75B5"/>
        <bgColor rgb="FF2E75B5"/>
      </patternFill>
    </fill>
    <fill>
      <patternFill patternType="solid">
        <fgColor rgb="FFBDD6EE"/>
        <bgColor rgb="FFBDD6EE"/>
      </patternFill>
    </fill>
    <fill>
      <patternFill patternType="solid">
        <fgColor rgb="FFFFFFFF"/>
        <bgColor rgb="FFFFFFFF"/>
      </patternFill>
    </fill>
    <fill>
      <patternFill patternType="solid">
        <fgColor rgb="FF8EAADB"/>
        <bgColor rgb="FF8EAADB"/>
      </patternFill>
    </fill>
    <fill>
      <patternFill patternType="solid">
        <fgColor rgb="FFBFBFBF"/>
        <bgColor rgb="FFBFBFBF"/>
      </patternFill>
    </fill>
    <fill>
      <patternFill patternType="solid">
        <fgColor theme="0"/>
        <bgColor theme="0"/>
      </patternFill>
    </fill>
    <fill>
      <patternFill patternType="solid">
        <fgColor rgb="FF008080"/>
        <bgColor rgb="FF008080"/>
      </patternFill>
    </fill>
    <fill>
      <patternFill patternType="solid">
        <fgColor rgb="FFE7E6E6"/>
        <bgColor rgb="FFE7E6E6"/>
      </patternFill>
    </fill>
    <fill>
      <patternFill patternType="solid">
        <fgColor rgb="FFC0C0C0"/>
        <bgColor rgb="FFC0C0C0"/>
      </patternFill>
    </fill>
  </fills>
  <borders count="61">
    <border>
      <left/>
      <right/>
      <top/>
      <bottom/>
      <diagonal/>
    </border>
    <border>
      <left style="medium">
        <color rgb="FF000000"/>
      </left>
      <right/>
      <top style="medium">
        <color rgb="FF000000"/>
      </top>
      <bottom/>
      <diagonal/>
    </border>
    <border>
      <left style="medium">
        <color rgb="FF000000"/>
      </left>
      <right style="thin">
        <color rgb="FFFFFFFF"/>
      </right>
      <top style="medium">
        <color rgb="FF000000"/>
      </top>
      <bottom/>
      <diagonal/>
    </border>
    <border>
      <left style="thin">
        <color rgb="FFFFFFFF"/>
      </left>
      <right style="thin">
        <color rgb="FFFFFFFF"/>
      </right>
      <top style="medium">
        <color rgb="FF000000"/>
      </top>
      <bottom/>
      <diagonal/>
    </border>
    <border>
      <left style="thin">
        <color rgb="FFFFFFFF"/>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FFFFFF"/>
      </right>
      <top style="medium">
        <color rgb="FF000000"/>
      </top>
      <bottom style="thin">
        <color rgb="FF000000"/>
      </bottom>
      <diagonal/>
    </border>
    <border>
      <left style="thin">
        <color rgb="FFFFFFFF"/>
      </left>
      <right style="thin">
        <color rgb="FFFFFFFF"/>
      </right>
      <top style="medium">
        <color rgb="FF000000"/>
      </top>
      <bottom style="thin">
        <color rgb="FF000000"/>
      </bottom>
      <diagonal/>
    </border>
    <border>
      <left style="thin">
        <color rgb="FFFFFFFF"/>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FFFFFF"/>
      </left>
      <right style="thin">
        <color rgb="FF000000"/>
      </right>
      <top style="medium">
        <color rgb="FF000000"/>
      </top>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FFFFFF"/>
      </left>
      <right style="thin">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93">
    <xf numFmtId="0" fontId="0" fillId="0" borderId="0" xfId="0"/>
    <xf numFmtId="0" fontId="1" fillId="2"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3" xfId="0" applyFont="1" applyFill="1" applyBorder="1" applyAlignment="1">
      <alignment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left" vertical="top" wrapText="1"/>
    </xf>
    <xf numFmtId="0" fontId="1" fillId="3" borderId="6" xfId="0" applyFont="1" applyFill="1" applyBorder="1" applyAlignment="1">
      <alignmen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wrapText="1"/>
    </xf>
    <xf numFmtId="0" fontId="5" fillId="0" borderId="12" xfId="0" applyFont="1" applyBorder="1" applyAlignment="1">
      <alignment horizontal="center" vertical="top"/>
    </xf>
    <xf numFmtId="0" fontId="5" fillId="0" borderId="13" xfId="0" applyFont="1" applyBorder="1" applyAlignment="1">
      <alignment horizontal="left" vertical="top"/>
    </xf>
    <xf numFmtId="0" fontId="6" fillId="0" borderId="13" xfId="0" applyFont="1" applyBorder="1" applyAlignment="1">
      <alignment horizontal="left" vertical="top"/>
    </xf>
    <xf numFmtId="0" fontId="5" fillId="0" borderId="14" xfId="0" applyFont="1" applyBorder="1" applyAlignment="1">
      <alignment horizontal="center"/>
    </xf>
    <xf numFmtId="0" fontId="5" fillId="0" borderId="14" xfId="0" applyFont="1" applyBorder="1" applyAlignment="1">
      <alignment horizontal="left" vertical="top" wrapText="1"/>
    </xf>
    <xf numFmtId="0" fontId="5" fillId="0" borderId="14" xfId="0" applyFont="1" applyBorder="1" applyAlignment="1">
      <alignment horizontal="center" vertical="top" wrapText="1"/>
    </xf>
    <xf numFmtId="0" fontId="6" fillId="0" borderId="13" xfId="0" applyFont="1" applyBorder="1" applyAlignment="1">
      <alignment horizontal="center" vertical="top" wrapText="1"/>
    </xf>
    <xf numFmtId="0" fontId="7" fillId="0" borderId="13" xfId="0" applyFont="1" applyBorder="1" applyAlignment="1">
      <alignment horizontal="center"/>
    </xf>
    <xf numFmtId="0" fontId="3" fillId="0" borderId="15" xfId="0" applyFont="1" applyBorder="1" applyAlignment="1">
      <alignment horizontal="center"/>
    </xf>
    <xf numFmtId="0" fontId="7" fillId="0" borderId="16" xfId="0" applyFont="1" applyBorder="1" applyAlignment="1">
      <alignment horizontal="left" vertical="top" wrapText="1"/>
    </xf>
    <xf numFmtId="0" fontId="8" fillId="0" borderId="14" xfId="0" applyFont="1" applyBorder="1"/>
    <xf numFmtId="0" fontId="9" fillId="0" borderId="0" xfId="0" applyFont="1" applyAlignment="1">
      <alignment vertical="top"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5" fillId="0" borderId="17" xfId="0" applyFont="1" applyBorder="1" applyAlignment="1">
      <alignment horizontal="center" vertical="top" wrapText="1"/>
    </xf>
    <xf numFmtId="0" fontId="10" fillId="0" borderId="13" xfId="0" applyFont="1" applyBorder="1" applyAlignment="1">
      <alignment horizontal="center" vertical="top" wrapText="1"/>
    </xf>
    <xf numFmtId="0" fontId="6" fillId="0" borderId="13" xfId="0" applyFont="1" applyBorder="1" applyAlignment="1">
      <alignment horizont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14" xfId="0" applyFont="1" applyBorder="1" applyAlignment="1">
      <alignment horizontal="left" vertical="top" wrapText="1"/>
    </xf>
    <xf numFmtId="0" fontId="5" fillId="0" borderId="19" xfId="0" applyFont="1" applyBorder="1" applyAlignment="1">
      <alignment horizontal="center" vertical="top"/>
    </xf>
    <xf numFmtId="0" fontId="7" fillId="0" borderId="14" xfId="0" applyFont="1" applyBorder="1" applyAlignment="1">
      <alignment horizontal="left" vertical="top"/>
    </xf>
    <xf numFmtId="0" fontId="5" fillId="0" borderId="20" xfId="0" applyFont="1" applyBorder="1" applyAlignment="1">
      <alignment horizontal="center" vertical="top" wrapText="1"/>
    </xf>
    <xf numFmtId="0" fontId="10" fillId="0" borderId="14" xfId="0" applyFont="1" applyBorder="1" applyAlignment="1">
      <alignment horizontal="center" vertical="top" wrapText="1"/>
    </xf>
    <xf numFmtId="0" fontId="6" fillId="0" borderId="14" xfId="0" applyFont="1" applyBorder="1" applyAlignment="1">
      <alignment horizontal="left" vertical="top"/>
    </xf>
    <xf numFmtId="0" fontId="5" fillId="5" borderId="21" xfId="0" applyFont="1" applyFill="1" applyBorder="1" applyAlignment="1">
      <alignment horizontal="center" vertical="top" wrapText="1"/>
    </xf>
    <xf numFmtId="0" fontId="5" fillId="0" borderId="22" xfId="0" applyFont="1" applyBorder="1" applyAlignment="1">
      <alignment horizontal="center" vertical="top" wrapText="1"/>
    </xf>
    <xf numFmtId="0" fontId="3" fillId="6" borderId="23" xfId="0" applyFont="1" applyFill="1" applyBorder="1" applyAlignment="1">
      <alignment horizontal="center"/>
    </xf>
    <xf numFmtId="0" fontId="5" fillId="0" borderId="13" xfId="0" applyFont="1" applyBorder="1" applyAlignment="1">
      <alignment horizontal="center" vertical="top" wrapText="1"/>
    </xf>
    <xf numFmtId="0" fontId="6" fillId="0" borderId="14" xfId="0" applyFont="1" applyBorder="1" applyAlignment="1">
      <alignment horizontal="center"/>
    </xf>
    <xf numFmtId="0" fontId="3" fillId="0" borderId="11" xfId="0" applyFont="1" applyBorder="1" applyAlignment="1">
      <alignment horizontal="center"/>
    </xf>
    <xf numFmtId="0" fontId="7" fillId="0" borderId="24" xfId="0" applyFont="1" applyBorder="1" applyAlignment="1">
      <alignment horizontal="left" vertical="top" wrapText="1"/>
    </xf>
    <xf numFmtId="0" fontId="5" fillId="0" borderId="14" xfId="0" applyFont="1" applyBorder="1" applyAlignment="1">
      <alignment horizontal="left" vertical="top"/>
    </xf>
    <xf numFmtId="0" fontId="7" fillId="0" borderId="9" xfId="0" applyFont="1" applyBorder="1" applyAlignment="1">
      <alignment horizontal="left" vertical="top" wrapText="1"/>
    </xf>
    <xf numFmtId="0" fontId="5" fillId="0" borderId="25" xfId="0" applyFont="1" applyBorder="1" applyAlignment="1">
      <alignment horizontal="center" vertical="top"/>
    </xf>
    <xf numFmtId="0" fontId="7" fillId="0" borderId="20" xfId="0" applyFont="1" applyBorder="1" applyAlignment="1">
      <alignment horizontal="left" vertical="top"/>
    </xf>
    <xf numFmtId="0" fontId="5" fillId="0" borderId="26" xfId="0" applyFont="1" applyBorder="1" applyAlignment="1">
      <alignment horizontal="center" vertical="top"/>
    </xf>
    <xf numFmtId="0" fontId="5" fillId="0" borderId="27" xfId="0" applyFont="1" applyBorder="1" applyAlignment="1">
      <alignment horizontal="left" vertical="top"/>
    </xf>
    <xf numFmtId="0" fontId="7" fillId="0" borderId="27" xfId="0" applyFont="1" applyBorder="1" applyAlignment="1">
      <alignment horizontal="left" vertical="top"/>
    </xf>
    <xf numFmtId="0" fontId="5" fillId="0" borderId="27" xfId="0" applyFont="1" applyBorder="1" applyAlignment="1">
      <alignment horizontal="left" vertical="top" wrapText="1"/>
    </xf>
    <xf numFmtId="0" fontId="5" fillId="0" borderId="27" xfId="0" applyFont="1" applyBorder="1" applyAlignment="1">
      <alignment horizontal="center" vertical="top" wrapText="1"/>
    </xf>
    <xf numFmtId="0" fontId="7" fillId="0" borderId="28"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29" xfId="0" applyFont="1" applyBorder="1" applyAlignment="1">
      <alignment horizontal="left" vertical="top" wrapText="1"/>
    </xf>
    <xf numFmtId="0" fontId="9" fillId="0" borderId="0" xfId="0" applyFont="1" applyAlignment="1">
      <alignment horizontal="center" vertical="top" wrapText="1"/>
    </xf>
    <xf numFmtId="0" fontId="2" fillId="0" borderId="0" xfId="0" applyFont="1" applyAlignment="1">
      <alignment wrapText="1"/>
    </xf>
    <xf numFmtId="0" fontId="11" fillId="2" borderId="2" xfId="0" applyFont="1" applyFill="1" applyBorder="1" applyAlignment="1">
      <alignment vertical="top" wrapText="1"/>
    </xf>
    <xf numFmtId="0" fontId="11" fillId="2" borderId="30" xfId="0" applyFont="1" applyFill="1" applyBorder="1" applyAlignment="1">
      <alignment horizontal="center" vertical="top" wrapText="1"/>
    </xf>
    <xf numFmtId="0" fontId="12" fillId="2" borderId="4" xfId="0" applyFont="1" applyFill="1" applyBorder="1" applyAlignment="1">
      <alignment horizontal="center" vertical="top" wrapText="1"/>
    </xf>
    <xf numFmtId="0" fontId="9" fillId="0" borderId="9" xfId="0" applyFont="1" applyBorder="1" applyAlignment="1">
      <alignment vertical="top"/>
    </xf>
    <xf numFmtId="0" fontId="9" fillId="0" borderId="31" xfId="0" applyFont="1" applyBorder="1" applyAlignment="1">
      <alignment vertical="top"/>
    </xf>
    <xf numFmtId="0" fontId="13" fillId="0" borderId="14" xfId="0" applyFont="1" applyBorder="1" applyAlignment="1">
      <alignment horizontal="center" vertical="top" wrapText="1"/>
    </xf>
    <xf numFmtId="164" fontId="2" fillId="0" borderId="24" xfId="0" applyNumberFormat="1" applyFont="1" applyBorder="1" applyAlignment="1">
      <alignment horizontal="center" vertical="top" wrapText="1"/>
    </xf>
    <xf numFmtId="0" fontId="9" fillId="0" borderId="32" xfId="0" applyFont="1" applyBorder="1" applyAlignment="1">
      <alignment vertical="top"/>
    </xf>
    <xf numFmtId="0" fontId="9" fillId="0" borderId="22" xfId="0" applyFont="1" applyBorder="1" applyAlignment="1">
      <alignment vertical="top"/>
    </xf>
    <xf numFmtId="0" fontId="14" fillId="0" borderId="14" xfId="0" applyFont="1" applyBorder="1" applyAlignment="1">
      <alignment horizontal="center" vertical="top" wrapText="1"/>
    </xf>
    <xf numFmtId="0" fontId="15" fillId="0" borderId="14" xfId="0" applyFont="1" applyBorder="1" applyAlignment="1">
      <alignment horizontal="center" vertical="top" wrapText="1"/>
    </xf>
    <xf numFmtId="0" fontId="16" fillId="0" borderId="14" xfId="0" applyFont="1" applyBorder="1" applyAlignment="1">
      <alignment horizontal="center" vertical="top" wrapText="1"/>
    </xf>
    <xf numFmtId="0" fontId="17" fillId="0" borderId="14" xfId="0" applyFont="1" applyBorder="1" applyAlignment="1">
      <alignment horizontal="center"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17" fillId="0" borderId="27" xfId="0" applyFont="1" applyBorder="1" applyAlignment="1">
      <alignment horizontal="center" vertical="top" wrapText="1"/>
    </xf>
    <xf numFmtId="164" fontId="2" fillId="0" borderId="29" xfId="0" applyNumberFormat="1" applyFont="1" applyBorder="1" applyAlignment="1">
      <alignment horizontal="center" vertical="top" wrapText="1"/>
    </xf>
    <xf numFmtId="0" fontId="9" fillId="0" borderId="0" xfId="0" applyFont="1" applyAlignment="1">
      <alignment horizontal="left" vertical="top" wrapText="1"/>
    </xf>
    <xf numFmtId="0" fontId="11" fillId="2" borderId="35" xfId="0" applyFont="1" applyFill="1" applyBorder="1" applyAlignment="1">
      <alignment horizontal="center" vertical="top" wrapText="1"/>
    </xf>
    <xf numFmtId="0" fontId="16" fillId="0" borderId="9" xfId="0" applyFont="1" applyBorder="1" applyAlignment="1">
      <alignment vertical="top"/>
    </xf>
    <xf numFmtId="0" fontId="14" fillId="0" borderId="32" xfId="0" applyFont="1" applyBorder="1" applyAlignment="1">
      <alignment vertical="top"/>
    </xf>
    <xf numFmtId="0" fontId="18" fillId="0" borderId="32" xfId="0" applyFont="1" applyBorder="1" applyAlignment="1">
      <alignment vertical="top"/>
    </xf>
    <xf numFmtId="0" fontId="17" fillId="0" borderId="33" xfId="0" applyFont="1" applyBorder="1" applyAlignment="1">
      <alignment horizontal="left" vertical="top" wrapText="1"/>
    </xf>
    <xf numFmtId="0" fontId="2" fillId="0" borderId="0" xfId="0" applyFont="1" applyAlignment="1">
      <alignment horizontal="center" vertical="top" wrapText="1"/>
    </xf>
    <xf numFmtId="0" fontId="2" fillId="0" borderId="33" xfId="0" applyFont="1" applyBorder="1" applyAlignment="1">
      <alignment horizontal="left" vertical="top" wrapText="1"/>
    </xf>
    <xf numFmtId="0" fontId="9" fillId="0" borderId="36" xfId="0" applyFont="1" applyBorder="1" applyAlignment="1">
      <alignment horizontal="left" vertical="top" wrapText="1"/>
    </xf>
    <xf numFmtId="0" fontId="2" fillId="0" borderId="37" xfId="0" applyFont="1" applyBorder="1" applyAlignment="1">
      <alignment horizontal="center" vertical="top"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38" xfId="0" applyFont="1" applyFill="1" applyBorder="1" applyAlignment="1">
      <alignment horizontal="center" vertical="center" wrapText="1"/>
    </xf>
    <xf numFmtId="0" fontId="19" fillId="3" borderId="38" xfId="0" applyFont="1" applyFill="1" applyBorder="1" applyAlignment="1">
      <alignment vertical="center" wrapText="1"/>
    </xf>
    <xf numFmtId="0" fontId="19" fillId="3" borderId="38" xfId="0" applyFont="1" applyFill="1" applyBorder="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vertical="top" wrapText="1"/>
    </xf>
    <xf numFmtId="0" fontId="8" fillId="5" borderId="14" xfId="0" applyFont="1" applyFill="1" applyBorder="1" applyAlignment="1">
      <alignment horizontal="center" vertical="center" wrapText="1"/>
    </xf>
    <xf numFmtId="0" fontId="8" fillId="5" borderId="14" xfId="0" applyFont="1" applyFill="1" applyBorder="1" applyAlignment="1">
      <alignment vertical="center" wrapText="1"/>
    </xf>
    <xf numFmtId="0" fontId="21" fillId="5" borderId="14" xfId="0" applyFont="1" applyFill="1" applyBorder="1" applyAlignment="1">
      <alignment vertical="center" wrapText="1"/>
    </xf>
    <xf numFmtId="0" fontId="8" fillId="5" borderId="42" xfId="0" applyFont="1" applyFill="1" applyBorder="1"/>
    <xf numFmtId="0" fontId="22" fillId="5" borderId="14" xfId="0" applyFont="1" applyFill="1" applyBorder="1" applyAlignment="1">
      <alignment vertical="center" wrapText="1"/>
    </xf>
    <xf numFmtId="0" fontId="8" fillId="7" borderId="14" xfId="0" applyFont="1" applyFill="1" applyBorder="1" applyAlignment="1">
      <alignment horizontal="center" vertical="center" wrapText="1"/>
    </xf>
    <xf numFmtId="0" fontId="8" fillId="7" borderId="14" xfId="0" applyFont="1" applyFill="1" applyBorder="1" applyAlignment="1">
      <alignment vertical="center" wrapText="1"/>
    </xf>
    <xf numFmtId="0" fontId="8" fillId="5" borderId="14" xfId="0" applyFont="1" applyFill="1" applyBorder="1" applyAlignment="1">
      <alignment horizontal="left" vertical="center" wrapText="1"/>
    </xf>
    <xf numFmtId="0" fontId="8" fillId="0" borderId="14" xfId="0" applyFont="1" applyBorder="1" applyAlignment="1">
      <alignment horizontal="center" vertical="center" wrapText="1"/>
    </xf>
    <xf numFmtId="165" fontId="8" fillId="5" borderId="14" xfId="0" applyNumberFormat="1" applyFont="1" applyFill="1" applyBorder="1" applyAlignment="1">
      <alignment vertical="center" wrapText="1"/>
    </xf>
    <xf numFmtId="0" fontId="8" fillId="0" borderId="0" xfId="0" applyFont="1" applyAlignment="1">
      <alignment vertical="center" wrapText="1"/>
    </xf>
    <xf numFmtId="0" fontId="8" fillId="8" borderId="14" xfId="0" applyFont="1" applyFill="1" applyBorder="1" applyAlignment="1">
      <alignment vertical="center" wrapText="1"/>
    </xf>
    <xf numFmtId="0" fontId="23" fillId="9" borderId="43" xfId="0" applyFont="1" applyFill="1" applyBorder="1" applyAlignment="1">
      <alignment vertical="top"/>
    </xf>
    <xf numFmtId="0" fontId="23" fillId="9" borderId="44" xfId="0" applyFont="1" applyFill="1" applyBorder="1" applyAlignment="1">
      <alignment vertical="top"/>
    </xf>
    <xf numFmtId="0" fontId="8" fillId="0" borderId="0" xfId="0" applyFont="1" applyAlignment="1">
      <alignment vertical="top" wrapText="1"/>
    </xf>
    <xf numFmtId="0" fontId="8" fillId="5" borderId="42" xfId="0" applyFont="1" applyFill="1" applyBorder="1" applyAlignment="1">
      <alignment vertical="center"/>
    </xf>
    <xf numFmtId="0" fontId="8" fillId="8" borderId="14" xfId="0" applyFont="1" applyFill="1" applyBorder="1" applyAlignment="1">
      <alignment horizontal="center" vertical="center" wrapText="1"/>
    </xf>
    <xf numFmtId="0" fontId="22" fillId="8" borderId="14" xfId="0" applyFont="1" applyFill="1" applyBorder="1" applyAlignment="1">
      <alignment vertical="center" wrapText="1"/>
    </xf>
    <xf numFmtId="166" fontId="8" fillId="5" borderId="14" xfId="0" applyNumberFormat="1" applyFont="1" applyFill="1" applyBorder="1" applyAlignment="1">
      <alignment vertical="center" wrapText="1"/>
    </xf>
    <xf numFmtId="166" fontId="8" fillId="5" borderId="14" xfId="0" applyNumberFormat="1" applyFont="1" applyFill="1" applyBorder="1" applyAlignment="1">
      <alignment horizontal="left" vertical="center" wrapText="1"/>
    </xf>
    <xf numFmtId="0" fontId="8" fillId="0" borderId="0" xfId="0" applyFont="1"/>
    <xf numFmtId="0" fontId="8" fillId="0" borderId="0" xfId="0" applyFont="1" applyAlignment="1">
      <alignment horizontal="center" vertical="center" wrapText="1"/>
    </xf>
    <xf numFmtId="0" fontId="8" fillId="0" borderId="0" xfId="0" applyFont="1" applyAlignment="1">
      <alignment vertical="center"/>
    </xf>
    <xf numFmtId="0" fontId="19" fillId="3" borderId="3"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horizontal="left" vertical="top" wrapText="1"/>
    </xf>
    <xf numFmtId="0" fontId="23" fillId="0" borderId="0" xfId="0" applyFont="1" applyAlignment="1">
      <alignment vertical="top" wrapText="1"/>
    </xf>
    <xf numFmtId="0" fontId="8" fillId="5" borderId="49" xfId="0" applyFont="1" applyFill="1" applyBorder="1" applyAlignment="1">
      <alignment horizontal="left" vertical="top"/>
    </xf>
    <xf numFmtId="0" fontId="8" fillId="5" borderId="50" xfId="0" applyFont="1" applyFill="1" applyBorder="1" applyAlignment="1">
      <alignment horizontal="left" vertical="top" wrapText="1"/>
    </xf>
    <xf numFmtId="0" fontId="8" fillId="5" borderId="51" xfId="0" applyFont="1" applyFill="1" applyBorder="1" applyAlignment="1">
      <alignment horizontal="left" vertical="top" wrapText="1"/>
    </xf>
    <xf numFmtId="0" fontId="8" fillId="5" borderId="18" xfId="0" applyFont="1" applyFill="1" applyBorder="1" applyAlignment="1">
      <alignment horizontal="left" vertical="top" wrapText="1"/>
    </xf>
    <xf numFmtId="0" fontId="8" fillId="5" borderId="24" xfId="0" applyFont="1" applyFill="1" applyBorder="1" applyAlignment="1">
      <alignment horizontal="left" vertical="top" wrapText="1"/>
    </xf>
    <xf numFmtId="0" fontId="8" fillId="0" borderId="13" xfId="0" applyFont="1" applyBorder="1" applyAlignment="1">
      <alignment horizontal="left" vertical="top"/>
    </xf>
    <xf numFmtId="0" fontId="8" fillId="0" borderId="24" xfId="0" applyFont="1" applyBorder="1" applyAlignment="1">
      <alignment horizontal="left" vertical="top" wrapText="1"/>
    </xf>
    <xf numFmtId="0" fontId="8" fillId="0" borderId="18" xfId="0" applyFont="1" applyBorder="1" applyAlignment="1">
      <alignment horizontal="left" vertical="top" wrapText="1"/>
    </xf>
    <xf numFmtId="0" fontId="8" fillId="0" borderId="52" xfId="0" applyFont="1" applyBorder="1" applyAlignment="1">
      <alignment horizontal="left" vertical="top" wrapText="1"/>
    </xf>
    <xf numFmtId="0" fontId="8" fillId="0" borderId="14" xfId="0" applyFont="1" applyBorder="1" applyAlignment="1">
      <alignment horizontal="left" vertical="top"/>
    </xf>
    <xf numFmtId="0" fontId="8" fillId="0" borderId="53" xfId="0" applyFont="1" applyBorder="1" applyAlignment="1">
      <alignment horizontal="left" vertical="top" wrapText="1"/>
    </xf>
    <xf numFmtId="0" fontId="8" fillId="0" borderId="27" xfId="0" applyFont="1" applyBorder="1" applyAlignment="1">
      <alignment horizontal="left" vertical="top"/>
    </xf>
    <xf numFmtId="0" fontId="8" fillId="0" borderId="29" xfId="0" applyFont="1" applyBorder="1" applyAlignment="1">
      <alignment horizontal="left" vertical="top" wrapText="1"/>
    </xf>
    <xf numFmtId="0" fontId="8" fillId="0" borderId="28" xfId="0" applyFont="1" applyBorder="1" applyAlignment="1">
      <alignment horizontal="left" vertical="top" wrapText="1"/>
    </xf>
    <xf numFmtId="0" fontId="2" fillId="0" borderId="0" xfId="0" applyFont="1"/>
    <xf numFmtId="0" fontId="7" fillId="5" borderId="57" xfId="0" applyFont="1" applyFill="1" applyBorder="1" applyAlignment="1">
      <alignment horizontal="left" vertical="center" wrapText="1"/>
    </xf>
    <xf numFmtId="0" fontId="7" fillId="5" borderId="57" xfId="0" applyFont="1" applyFill="1" applyBorder="1" applyAlignment="1">
      <alignment horizontal="left" vertical="center"/>
    </xf>
    <xf numFmtId="0" fontId="7" fillId="5" borderId="57" xfId="0" applyFont="1" applyFill="1" applyBorder="1" applyAlignment="1">
      <alignment horizontal="center" vertical="center"/>
    </xf>
    <xf numFmtId="0" fontId="9" fillId="0" borderId="0" xfId="0" applyFont="1"/>
    <xf numFmtId="0" fontId="7" fillId="5" borderId="57" xfId="0" applyFont="1" applyFill="1" applyBorder="1"/>
    <xf numFmtId="0" fontId="7" fillId="0" borderId="57" xfId="0" applyFont="1" applyBorder="1" applyAlignment="1">
      <alignment horizontal="left" vertical="center" wrapText="1"/>
    </xf>
    <xf numFmtId="0" fontId="7" fillId="8" borderId="57" xfId="0" applyFont="1" applyFill="1" applyBorder="1" applyAlignment="1">
      <alignment horizontal="left" vertical="center" wrapText="1"/>
    </xf>
    <xf numFmtId="0" fontId="7" fillId="10" borderId="57" xfId="0" applyFont="1" applyFill="1" applyBorder="1" applyAlignment="1">
      <alignment horizontal="center" vertical="center"/>
    </xf>
    <xf numFmtId="0" fontId="7" fillId="10" borderId="57" xfId="0" applyFont="1" applyFill="1" applyBorder="1" applyAlignment="1">
      <alignment horizontal="left" vertical="center"/>
    </xf>
    <xf numFmtId="0" fontId="7" fillId="10" borderId="57" xfId="0" applyFont="1" applyFill="1" applyBorder="1" applyAlignment="1">
      <alignment horizontal="left" vertical="center" wrapText="1"/>
    </xf>
    <xf numFmtId="0" fontId="9" fillId="11" borderId="14" xfId="0" applyFont="1" applyFill="1" applyBorder="1" applyAlignment="1">
      <alignment horizontal="center"/>
    </xf>
    <xf numFmtId="0" fontId="11" fillId="2" borderId="42" xfId="0" applyFont="1" applyFill="1" applyBorder="1"/>
    <xf numFmtId="0" fontId="24" fillId="2" borderId="42" xfId="0" applyFont="1" applyFill="1" applyBorder="1"/>
    <xf numFmtId="0" fontId="9" fillId="0" borderId="14" xfId="0" applyFont="1" applyBorder="1"/>
    <xf numFmtId="0" fontId="25" fillId="0" borderId="14" xfId="0" applyFont="1" applyBorder="1" applyAlignment="1">
      <alignment horizontal="center"/>
    </xf>
    <xf numFmtId="0" fontId="2" fillId="0" borderId="14" xfId="0" applyFont="1" applyBorder="1" applyAlignment="1">
      <alignment horizontal="center"/>
    </xf>
    <xf numFmtId="0" fontId="26" fillId="0" borderId="14" xfId="0" applyFont="1" applyBorder="1" applyAlignment="1">
      <alignment horizontal="center" vertical="top"/>
    </xf>
    <xf numFmtId="0" fontId="16" fillId="0" borderId="14" xfId="0" applyFont="1" applyBorder="1"/>
    <xf numFmtId="0" fontId="18" fillId="0" borderId="31" xfId="0" applyFont="1" applyBorder="1"/>
    <xf numFmtId="0" fontId="13" fillId="0" borderId="14" xfId="0" applyFont="1" applyBorder="1"/>
    <xf numFmtId="0" fontId="27" fillId="0" borderId="14" xfId="0" applyFont="1" applyBorder="1"/>
    <xf numFmtId="0" fontId="28" fillId="0" borderId="14" xfId="0" applyFont="1" applyBorder="1" applyAlignment="1">
      <alignment horizontal="center"/>
    </xf>
    <xf numFmtId="0" fontId="14" fillId="0" borderId="14" xfId="0" applyFont="1" applyBorder="1"/>
    <xf numFmtId="0" fontId="14" fillId="0" borderId="31" xfId="0" applyFont="1" applyBorder="1"/>
    <xf numFmtId="0" fontId="29" fillId="0" borderId="14" xfId="0" applyFont="1" applyBorder="1" applyAlignment="1">
      <alignment horizontal="center"/>
    </xf>
    <xf numFmtId="0" fontId="30" fillId="0" borderId="14" xfId="0" applyFont="1" applyBorder="1"/>
    <xf numFmtId="0" fontId="31" fillId="0" borderId="14" xfId="0" applyFont="1" applyBorder="1"/>
    <xf numFmtId="0" fontId="16" fillId="0" borderId="31" xfId="0" applyFont="1" applyBorder="1"/>
    <xf numFmtId="0" fontId="15" fillId="0" borderId="14" xfId="0" applyFont="1" applyBorder="1"/>
    <xf numFmtId="0" fontId="32" fillId="0" borderId="14" xfId="0" applyFont="1" applyBorder="1" applyAlignment="1">
      <alignment horizontal="center"/>
    </xf>
    <xf numFmtId="0" fontId="18" fillId="0" borderId="31" xfId="0" applyFont="1" applyBorder="1" applyAlignment="1">
      <alignment horizontal="right"/>
    </xf>
    <xf numFmtId="0" fontId="33" fillId="0" borderId="14" xfId="0" applyFont="1" applyBorder="1" applyAlignment="1">
      <alignment horizontal="center"/>
    </xf>
    <xf numFmtId="0" fontId="18" fillId="0" borderId="14" xfId="0" applyFont="1" applyBorder="1" applyAlignment="1">
      <alignment horizontal="right"/>
    </xf>
    <xf numFmtId="0" fontId="9" fillId="0" borderId="14" xfId="0" applyFont="1" applyBorder="1" applyAlignment="1">
      <alignment horizontal="right"/>
    </xf>
    <xf numFmtId="0" fontId="9" fillId="0" borderId="14" xfId="0" applyFont="1" applyBorder="1" applyAlignment="1">
      <alignment horizontal="center"/>
    </xf>
    <xf numFmtId="0" fontId="3" fillId="4" borderId="9" xfId="0" applyFont="1" applyFill="1" applyBorder="1" applyAlignment="1">
      <alignment horizontal="left" vertical="top"/>
    </xf>
    <xf numFmtId="0" fontId="4" fillId="0" borderId="10" xfId="0" applyFont="1" applyBorder="1"/>
    <xf numFmtId="0" fontId="4" fillId="0" borderId="11" xfId="0" applyFont="1" applyBorder="1"/>
    <xf numFmtId="0" fontId="6" fillId="4" borderId="9" xfId="0" applyFont="1" applyFill="1" applyBorder="1" applyAlignment="1">
      <alignment horizontal="left" vertical="top"/>
    </xf>
    <xf numFmtId="0" fontId="20" fillId="4" borderId="39" xfId="0" applyFont="1" applyFill="1" applyBorder="1" applyAlignment="1">
      <alignment horizontal="left" vertical="top"/>
    </xf>
    <xf numFmtId="0" fontId="4" fillId="0" borderId="40" xfId="0" applyFont="1" applyBorder="1"/>
    <xf numFmtId="0" fontId="4" fillId="0" borderId="41" xfId="0" applyFont="1" applyBorder="1"/>
    <xf numFmtId="0" fontId="20" fillId="4" borderId="9" xfId="0" applyFont="1" applyFill="1" applyBorder="1" applyAlignment="1">
      <alignment horizontal="left" vertical="top"/>
    </xf>
    <xf numFmtId="0" fontId="4" fillId="0" borderId="45" xfId="0" applyFont="1" applyBorder="1"/>
    <xf numFmtId="0" fontId="8" fillId="4" borderId="46" xfId="0" applyFont="1" applyFill="1" applyBorder="1" applyAlignment="1">
      <alignment horizontal="left"/>
    </xf>
    <xf numFmtId="0" fontId="4" fillId="0" borderId="47" xfId="0" applyFont="1" applyBorder="1"/>
    <xf numFmtId="0" fontId="4" fillId="0" borderId="48" xfId="0" applyFont="1" applyBorder="1"/>
    <xf numFmtId="0" fontId="6" fillId="4" borderId="54" xfId="0" applyFont="1" applyFill="1" applyBorder="1" applyAlignment="1">
      <alignment horizontal="left" vertical="top"/>
    </xf>
    <xf numFmtId="0" fontId="4" fillId="0" borderId="55" xfId="0" applyFont="1" applyBorder="1"/>
    <xf numFmtId="0" fontId="4" fillId="0" borderId="56" xfId="0" applyFont="1" applyBorder="1"/>
    <xf numFmtId="0" fontId="6" fillId="4" borderId="58" xfId="0" applyFont="1" applyFill="1" applyBorder="1" applyAlignment="1">
      <alignment horizontal="left" vertical="top"/>
    </xf>
    <xf numFmtId="0" fontId="4" fillId="0" borderId="59" xfId="0" applyFont="1" applyBorder="1"/>
    <xf numFmtId="0" fontId="4" fillId="0" borderId="60" xfId="0" applyFont="1" applyBorder="1"/>
    <xf numFmtId="0" fontId="42" fillId="5" borderId="14" xfId="0" applyFont="1" applyFill="1" applyBorder="1" applyAlignment="1">
      <alignment vertical="center" wrapText="1"/>
    </xf>
    <xf numFmtId="0" fontId="40" fillId="5" borderId="14"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4" xfId="0" applyFont="1" applyFill="1" applyBorder="1" applyAlignment="1">
      <alignment vertical="center" wrapText="1"/>
    </xf>
    <xf numFmtId="0" fontId="22" fillId="0" borderId="14" xfId="0" applyFont="1" applyFill="1" applyBorder="1" applyAlignment="1">
      <alignment vertical="center" wrapText="1"/>
    </xf>
  </cellXfs>
  <cellStyles count="1">
    <cellStyle name="Normal" xfId="0" builtinId="0"/>
  </cellStyles>
  <dxfs count="8">
    <dxf>
      <fill>
        <patternFill patternType="none"/>
      </fill>
    </dxf>
    <dxf>
      <font>
        <color rgb="FFFF6600"/>
      </font>
      <fill>
        <patternFill patternType="none"/>
      </fill>
    </dxf>
    <dxf>
      <font>
        <color rgb="FF0000FF"/>
      </font>
      <fill>
        <patternFill patternType="none"/>
      </fill>
    </dxf>
    <dxf>
      <font>
        <color rgb="FF008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Score</c:v>
          </c:tx>
          <c:spPr>
            <a:solidFill>
              <a:srgbClr val="9999FF"/>
            </a:solidFill>
            <a:ln cmpd="sng">
              <a:solidFill>
                <a:srgbClr val="000000"/>
              </a:solidFill>
            </a:ln>
          </c:spPr>
          <c:invertIfNegative val="1"/>
          <c:cat>
            <c:numRef>
              <c:f>Assessment!$G$80:$G$84</c:f>
              <c:numCache>
                <c:formatCode>General</c:formatCode>
                <c:ptCount val="5"/>
              </c:numCache>
            </c:numRef>
          </c:cat>
          <c:val>
            <c:numRef>
              <c:f>Assessment!$H$80:$H$84</c:f>
              <c:numCache>
                <c:formatCode>General</c:formatCode>
                <c:ptCount val="5"/>
                <c:pt idx="0">
                  <c:v>66</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71D-064C-830A-7DB26CAF8455}"/>
            </c:ext>
          </c:extLst>
        </c:ser>
        <c:dLbls>
          <c:showLegendKey val="0"/>
          <c:showVal val="0"/>
          <c:showCatName val="0"/>
          <c:showSerName val="0"/>
          <c:showPercent val="0"/>
          <c:showBubbleSize val="0"/>
        </c:dLbls>
        <c:gapWidth val="150"/>
        <c:axId val="1775325748"/>
        <c:axId val="56476386"/>
      </c:barChart>
      <c:catAx>
        <c:axId val="1775325748"/>
        <c:scaling>
          <c:orientation val="minMax"/>
        </c:scaling>
        <c:delete val="0"/>
        <c:axPos val="b"/>
        <c:title>
          <c:tx>
            <c:rich>
              <a:bodyPr/>
              <a:lstStyle/>
              <a:p>
                <a:pPr lvl="0">
                  <a:defRPr b="0">
                    <a:solidFill>
                      <a:srgbClr val="000000"/>
                    </a:solidFill>
                    <a:latin typeface="+mn-lt"/>
                  </a:defRPr>
                </a:pPr>
                <a:endParaRPr lang="en-IL"/>
              </a:p>
            </c:rich>
          </c:tx>
          <c:overlay val="0"/>
        </c:title>
        <c:numFmt formatCode="General" sourceLinked="1"/>
        <c:majorTickMark val="none"/>
        <c:minorTickMark val="none"/>
        <c:tickLblPos val="nextTo"/>
        <c:txPr>
          <a:bodyPr/>
          <a:lstStyle/>
          <a:p>
            <a:pPr lvl="0">
              <a:defRPr b="0" i="0">
                <a:solidFill>
                  <a:srgbClr val="000000"/>
                </a:solidFill>
                <a:latin typeface="Roboto"/>
              </a:defRPr>
            </a:pPr>
            <a:endParaRPr lang="en-IL"/>
          </a:p>
        </c:txPr>
        <c:crossAx val="56476386"/>
        <c:crosses val="autoZero"/>
        <c:auto val="1"/>
        <c:lblAlgn val="ctr"/>
        <c:lblOffset val="100"/>
        <c:noMultiLvlLbl val="1"/>
      </c:catAx>
      <c:valAx>
        <c:axId val="5647638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L"/>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IL"/>
          </a:p>
        </c:txPr>
        <c:crossAx val="177532574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Score</c:v>
          </c:tx>
          <c:spPr>
            <a:solidFill>
              <a:srgbClr val="9999FF"/>
            </a:solidFill>
            <a:ln cmpd="sng">
              <a:solidFill>
                <a:srgbClr val="000000"/>
              </a:solidFill>
            </a:ln>
          </c:spPr>
          <c:invertIfNegative val="1"/>
          <c:cat>
            <c:numRef>
              <c:f>Assessment!$G$80:$G$84</c:f>
              <c:numCache>
                <c:formatCode>General</c:formatCode>
                <c:ptCount val="5"/>
              </c:numCache>
            </c:numRef>
          </c:cat>
          <c:val>
            <c:numRef>
              <c:f>Assessment!$H$80:$H$84</c:f>
              <c:numCache>
                <c:formatCode>General</c:formatCode>
                <c:ptCount val="5"/>
                <c:pt idx="0">
                  <c:v>66</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322-D443-9E35-6FB8F0F34827}"/>
            </c:ext>
          </c:extLst>
        </c:ser>
        <c:dLbls>
          <c:showLegendKey val="0"/>
          <c:showVal val="0"/>
          <c:showCatName val="0"/>
          <c:showSerName val="0"/>
          <c:showPercent val="0"/>
          <c:showBubbleSize val="0"/>
        </c:dLbls>
        <c:gapWidth val="150"/>
        <c:axId val="1028150746"/>
        <c:axId val="302929358"/>
      </c:barChart>
      <c:catAx>
        <c:axId val="10281507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Roboto"/>
              </a:defRPr>
            </a:pPr>
            <a:endParaRPr lang="en-IL"/>
          </a:p>
        </c:txPr>
        <c:crossAx val="302929358"/>
        <c:crosses val="autoZero"/>
        <c:auto val="1"/>
        <c:lblAlgn val="ctr"/>
        <c:lblOffset val="100"/>
        <c:noMultiLvlLbl val="1"/>
      </c:catAx>
      <c:valAx>
        <c:axId val="3029293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IL"/>
          </a:p>
        </c:txPr>
        <c:crossAx val="102815074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257175</xdr:colOff>
      <xdr:row>78</xdr:row>
      <xdr:rowOff>0</xdr:rowOff>
    </xdr:from>
    <xdr:ext cx="4333875" cy="2743200"/>
    <xdr:graphicFrame macro="">
      <xdr:nvGraphicFramePr>
        <xdr:cNvPr id="1561080624" name="Chart 1" descr="Chart 0">
          <a:extLst>
            <a:ext uri="{FF2B5EF4-FFF2-40B4-BE49-F238E27FC236}">
              <a16:creationId xmlns:a16="http://schemas.microsoft.com/office/drawing/2014/main" id="{00000000-0008-0000-0000-000030330C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77</xdr:row>
      <xdr:rowOff>0</xdr:rowOff>
    </xdr:from>
    <xdr:ext cx="2667000" cy="0"/>
    <xdr:graphicFrame macro="">
      <xdr:nvGraphicFramePr>
        <xdr:cNvPr id="1827256909" name="Chart 2" descr="Chart 0">
          <a:extLst>
            <a:ext uri="{FF2B5EF4-FFF2-40B4-BE49-F238E27FC236}">
              <a16:creationId xmlns:a16="http://schemas.microsoft.com/office/drawing/2014/main" id="{00000000-0008-0000-0200-00004DBAE9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B1" zoomScale="215" workbookViewId="0">
      <pane ySplit="1" topLeftCell="A2" activePane="bottomLeft" state="frozen"/>
      <selection pane="bottomLeft" activeCell="F10" sqref="F10"/>
    </sheetView>
  </sheetViews>
  <sheetFormatPr baseColWidth="10" defaultColWidth="12.6640625" defaultRowHeight="15" customHeight="1" outlineLevelRow="2"/>
  <cols>
    <col min="1" max="1" width="5.33203125" hidden="1" customWidth="1"/>
    <col min="2" max="2" width="5.1640625" customWidth="1"/>
    <col min="3" max="3" width="14" customWidth="1"/>
    <col min="4" max="4" width="44.1640625" customWidth="1"/>
    <col min="5" max="5" width="12.1640625" customWidth="1"/>
    <col min="6" max="6" width="31.6640625" customWidth="1"/>
    <col min="7" max="8" width="10.33203125" customWidth="1"/>
    <col min="9" max="10" width="8.1640625" customWidth="1"/>
    <col min="11" max="11" width="93.33203125" customWidth="1"/>
    <col min="12" max="12" width="29.33203125" customWidth="1"/>
    <col min="13" max="13" width="16" customWidth="1"/>
    <col min="14" max="14" width="16.83203125" customWidth="1"/>
    <col min="15" max="15" width="14.33203125" customWidth="1"/>
    <col min="16" max="16" width="24.5" customWidth="1"/>
    <col min="17" max="26" width="8" customWidth="1"/>
  </cols>
  <sheetData>
    <row r="1" spans="1:26" ht="27" customHeight="1">
      <c r="A1" s="1" t="s">
        <v>0</v>
      </c>
      <c r="B1" s="2" t="s">
        <v>1</v>
      </c>
      <c r="C1" s="3" t="s">
        <v>2</v>
      </c>
      <c r="D1" s="3" t="s">
        <v>3</v>
      </c>
      <c r="E1" s="4" t="s">
        <v>4</v>
      </c>
      <c r="F1" s="3" t="s">
        <v>5</v>
      </c>
      <c r="G1" s="4" t="s">
        <v>6</v>
      </c>
      <c r="H1" s="4" t="s">
        <v>7</v>
      </c>
      <c r="I1" s="4" t="s">
        <v>8</v>
      </c>
      <c r="J1" s="5" t="s">
        <v>9</v>
      </c>
      <c r="K1" s="6" t="s">
        <v>10</v>
      </c>
      <c r="L1" s="7" t="s">
        <v>11</v>
      </c>
      <c r="M1" s="8" t="s">
        <v>12</v>
      </c>
      <c r="N1" s="8" t="s">
        <v>13</v>
      </c>
      <c r="O1" s="8" t="s">
        <v>14</v>
      </c>
      <c r="P1" s="9" t="s">
        <v>15</v>
      </c>
      <c r="Q1" s="10"/>
      <c r="R1" s="10"/>
      <c r="S1" s="10"/>
      <c r="T1" s="10"/>
      <c r="U1" s="10"/>
      <c r="V1" s="10"/>
      <c r="W1" s="10"/>
      <c r="X1" s="10"/>
      <c r="Y1" s="10"/>
      <c r="Z1" s="10"/>
    </row>
    <row r="2" spans="1:26" ht="11.25" customHeight="1">
      <c r="A2" s="11"/>
      <c r="B2" s="170" t="s">
        <v>16</v>
      </c>
      <c r="C2" s="171"/>
      <c r="D2" s="171"/>
      <c r="E2" s="171"/>
      <c r="F2" s="171"/>
      <c r="G2" s="171"/>
      <c r="H2" s="171"/>
      <c r="I2" s="171"/>
      <c r="J2" s="171"/>
      <c r="K2" s="171"/>
      <c r="L2" s="171"/>
      <c r="M2" s="171"/>
      <c r="N2" s="171"/>
      <c r="O2" s="171"/>
      <c r="P2" s="172"/>
      <c r="Q2" s="10"/>
      <c r="R2" s="10"/>
      <c r="S2" s="10"/>
      <c r="T2" s="10"/>
      <c r="U2" s="10"/>
      <c r="V2" s="10"/>
      <c r="W2" s="10"/>
      <c r="X2" s="10"/>
      <c r="Y2" s="10"/>
      <c r="Z2" s="10"/>
    </row>
    <row r="3" spans="1:26" ht="11.25" customHeight="1" outlineLevel="1">
      <c r="A3" s="11"/>
      <c r="B3" s="12">
        <v>1</v>
      </c>
      <c r="C3" s="13" t="s">
        <v>17</v>
      </c>
      <c r="D3" s="14" t="s">
        <v>18</v>
      </c>
      <c r="E3" s="15" t="s">
        <v>19</v>
      </c>
      <c r="F3" s="16" t="s">
        <v>20</v>
      </c>
      <c r="G3" s="17" t="s">
        <v>19</v>
      </c>
      <c r="H3" s="18" t="s">
        <v>19</v>
      </c>
      <c r="I3" s="19" t="s">
        <v>19</v>
      </c>
      <c r="J3" s="20" t="s">
        <v>19</v>
      </c>
      <c r="K3" s="21" t="s">
        <v>21</v>
      </c>
      <c r="L3" s="22"/>
      <c r="M3" s="22"/>
      <c r="N3" s="22"/>
      <c r="O3" s="22"/>
      <c r="P3" s="22"/>
      <c r="Q3" s="23"/>
      <c r="R3" s="23"/>
      <c r="S3" s="23"/>
      <c r="T3" s="23"/>
      <c r="U3" s="23"/>
      <c r="V3" s="23"/>
      <c r="W3" s="23"/>
      <c r="X3" s="23"/>
      <c r="Y3" s="23"/>
      <c r="Z3" s="23"/>
    </row>
    <row r="4" spans="1:26" ht="11.25" customHeight="1" outlineLevel="1">
      <c r="A4" s="11"/>
      <c r="B4" s="12">
        <f t="shared" ref="B4:B7" si="0">B3+1</f>
        <v>2</v>
      </c>
      <c r="C4" s="13" t="s">
        <v>22</v>
      </c>
      <c r="D4" s="14" t="s">
        <v>23</v>
      </c>
      <c r="E4" s="15" t="s">
        <v>19</v>
      </c>
      <c r="F4" s="16" t="s">
        <v>24</v>
      </c>
      <c r="G4" s="17" t="s">
        <v>19</v>
      </c>
      <c r="H4" s="18" t="s">
        <v>19</v>
      </c>
      <c r="I4" s="19" t="s">
        <v>19</v>
      </c>
      <c r="J4" s="20" t="s">
        <v>19</v>
      </c>
      <c r="K4" s="21" t="s">
        <v>25</v>
      </c>
      <c r="L4" s="22"/>
      <c r="M4" s="22"/>
      <c r="N4" s="22"/>
      <c r="O4" s="22"/>
      <c r="P4" s="22"/>
      <c r="Q4" s="23"/>
      <c r="R4" s="23"/>
      <c r="S4" s="23"/>
      <c r="T4" s="23"/>
      <c r="U4" s="23"/>
      <c r="V4" s="23"/>
      <c r="W4" s="23"/>
      <c r="X4" s="23"/>
      <c r="Y4" s="23"/>
      <c r="Z4" s="23"/>
    </row>
    <row r="5" spans="1:26" ht="11.25" customHeight="1" outlineLevel="1">
      <c r="A5" s="11"/>
      <c r="B5" s="12">
        <f t="shared" si="0"/>
        <v>3</v>
      </c>
      <c r="C5" s="13" t="s">
        <v>26</v>
      </c>
      <c r="D5" s="14" t="s">
        <v>27</v>
      </c>
      <c r="E5" s="15" t="s">
        <v>19</v>
      </c>
      <c r="F5" s="16" t="s">
        <v>28</v>
      </c>
      <c r="G5" s="17" t="s">
        <v>19</v>
      </c>
      <c r="H5" s="18" t="s">
        <v>19</v>
      </c>
      <c r="I5" s="19" t="s">
        <v>19</v>
      </c>
      <c r="J5" s="20" t="s">
        <v>19</v>
      </c>
      <c r="K5" s="21" t="s">
        <v>29</v>
      </c>
      <c r="L5" s="22"/>
      <c r="M5" s="22"/>
      <c r="N5" s="22"/>
      <c r="O5" s="22"/>
      <c r="P5" s="22"/>
      <c r="Q5" s="23"/>
      <c r="R5" s="23"/>
      <c r="S5" s="23"/>
      <c r="T5" s="23"/>
      <c r="U5" s="23"/>
      <c r="V5" s="23"/>
      <c r="W5" s="23"/>
      <c r="X5" s="23"/>
      <c r="Y5" s="23"/>
      <c r="Z5" s="23"/>
    </row>
    <row r="6" spans="1:26" ht="11.25" customHeight="1" outlineLevel="1">
      <c r="A6" s="11"/>
      <c r="B6" s="12">
        <f t="shared" si="0"/>
        <v>4</v>
      </c>
      <c r="C6" s="13" t="s">
        <v>30</v>
      </c>
      <c r="D6" s="14" t="s">
        <v>31</v>
      </c>
      <c r="E6" s="15" t="s">
        <v>19</v>
      </c>
      <c r="F6" s="16" t="s">
        <v>32</v>
      </c>
      <c r="G6" s="17" t="s">
        <v>19</v>
      </c>
      <c r="H6" s="18" t="s">
        <v>19</v>
      </c>
      <c r="I6" s="19" t="s">
        <v>19</v>
      </c>
      <c r="J6" s="20" t="s">
        <v>19</v>
      </c>
      <c r="K6" s="21" t="s">
        <v>33</v>
      </c>
      <c r="L6" s="22"/>
      <c r="M6" s="22"/>
      <c r="N6" s="22"/>
      <c r="O6" s="22"/>
      <c r="P6" s="22"/>
      <c r="Q6" s="23"/>
      <c r="R6" s="23"/>
      <c r="S6" s="23"/>
      <c r="T6" s="23"/>
      <c r="U6" s="23"/>
      <c r="V6" s="23"/>
      <c r="W6" s="23"/>
      <c r="X6" s="23"/>
      <c r="Y6" s="23"/>
      <c r="Z6" s="23"/>
    </row>
    <row r="7" spans="1:26" ht="11.25" customHeight="1" outlineLevel="1">
      <c r="A7" s="11"/>
      <c r="B7" s="12">
        <f t="shared" si="0"/>
        <v>5</v>
      </c>
      <c r="C7" s="13" t="s">
        <v>34</v>
      </c>
      <c r="D7" s="14" t="s">
        <v>35</v>
      </c>
      <c r="E7" s="15" t="s">
        <v>19</v>
      </c>
      <c r="F7" s="16" t="s">
        <v>36</v>
      </c>
      <c r="G7" s="17" t="s">
        <v>19</v>
      </c>
      <c r="H7" s="18" t="s">
        <v>19</v>
      </c>
      <c r="I7" s="19" t="s">
        <v>19</v>
      </c>
      <c r="J7" s="20" t="s">
        <v>19</v>
      </c>
      <c r="K7" s="21" t="s">
        <v>37</v>
      </c>
      <c r="L7" s="22"/>
      <c r="M7" s="22"/>
      <c r="N7" s="22"/>
      <c r="O7" s="22"/>
      <c r="P7" s="22"/>
      <c r="Q7" s="23"/>
      <c r="R7" s="23"/>
      <c r="S7" s="23"/>
      <c r="T7" s="23"/>
      <c r="U7" s="23"/>
      <c r="V7" s="23"/>
      <c r="W7" s="23"/>
      <c r="X7" s="23"/>
      <c r="Y7" s="23"/>
      <c r="Z7" s="23"/>
    </row>
    <row r="8" spans="1:26" ht="9.75" customHeight="1">
      <c r="A8" s="24"/>
      <c r="B8" s="173" t="s">
        <v>38</v>
      </c>
      <c r="C8" s="171"/>
      <c r="D8" s="171"/>
      <c r="E8" s="171"/>
      <c r="F8" s="171"/>
      <c r="G8" s="171"/>
      <c r="H8" s="171"/>
      <c r="I8" s="171"/>
      <c r="J8" s="171"/>
      <c r="K8" s="171"/>
      <c r="L8" s="171"/>
      <c r="M8" s="171"/>
      <c r="N8" s="171"/>
      <c r="O8" s="171"/>
      <c r="P8" s="172"/>
      <c r="Q8" s="23"/>
      <c r="R8" s="23"/>
      <c r="S8" s="23"/>
      <c r="T8" s="23"/>
      <c r="U8" s="23"/>
      <c r="V8" s="23"/>
      <c r="W8" s="23"/>
      <c r="X8" s="23"/>
      <c r="Y8" s="23"/>
      <c r="Z8" s="23"/>
    </row>
    <row r="9" spans="1:26" ht="11.25" customHeight="1" outlineLevel="2">
      <c r="A9" s="25">
        <v>1</v>
      </c>
      <c r="B9" s="12">
        <f>B7+1</f>
        <v>6</v>
      </c>
      <c r="C9" s="13" t="s">
        <v>39</v>
      </c>
      <c r="D9" s="14" t="s">
        <v>40</v>
      </c>
      <c r="E9" s="15" t="s">
        <v>19</v>
      </c>
      <c r="F9" s="16" t="s">
        <v>41</v>
      </c>
      <c r="G9" s="26" t="s">
        <v>42</v>
      </c>
      <c r="H9" s="27">
        <v>100</v>
      </c>
      <c r="I9" s="28">
        <v>60</v>
      </c>
      <c r="J9" s="20" t="s">
        <v>43</v>
      </c>
      <c r="K9" s="29" t="s">
        <v>44</v>
      </c>
      <c r="L9" s="30"/>
      <c r="M9" s="31"/>
      <c r="N9" s="31"/>
      <c r="O9" s="31"/>
      <c r="P9" s="31"/>
      <c r="Q9" s="23"/>
      <c r="R9" s="23"/>
      <c r="S9" s="23"/>
      <c r="T9" s="23"/>
      <c r="U9" s="23"/>
      <c r="V9" s="23"/>
      <c r="W9" s="23"/>
      <c r="X9" s="23"/>
      <c r="Y9" s="23"/>
      <c r="Z9" s="23"/>
    </row>
    <row r="10" spans="1:26" ht="11.25" customHeight="1" outlineLevel="2">
      <c r="A10" s="25">
        <f t="shared" ref="A10:B10" si="1">A9+1</f>
        <v>2</v>
      </c>
      <c r="B10" s="32">
        <f t="shared" si="1"/>
        <v>7</v>
      </c>
      <c r="C10" s="13" t="s">
        <v>45</v>
      </c>
      <c r="D10" s="33" t="s">
        <v>46</v>
      </c>
      <c r="E10" s="15" t="s">
        <v>47</v>
      </c>
      <c r="F10" s="16" t="s">
        <v>48</v>
      </c>
      <c r="G10" s="34" t="s">
        <v>49</v>
      </c>
      <c r="H10" s="35">
        <v>100</v>
      </c>
      <c r="I10" s="28">
        <v>60</v>
      </c>
      <c r="J10" s="20" t="s">
        <v>43</v>
      </c>
      <c r="K10" s="29" t="s">
        <v>50</v>
      </c>
      <c r="L10" s="30"/>
      <c r="M10" s="31"/>
      <c r="N10" s="31"/>
      <c r="O10" s="31"/>
      <c r="P10" s="31"/>
      <c r="Q10" s="23"/>
      <c r="R10" s="23"/>
      <c r="S10" s="23"/>
      <c r="T10" s="23"/>
      <c r="U10" s="23"/>
      <c r="V10" s="23"/>
      <c r="W10" s="23"/>
      <c r="X10" s="23"/>
      <c r="Y10" s="23"/>
      <c r="Z10" s="23"/>
    </row>
    <row r="11" spans="1:26" ht="11.25" customHeight="1" outlineLevel="2">
      <c r="A11" s="25">
        <f t="shared" ref="A11:B11" si="2">A10+1</f>
        <v>3</v>
      </c>
      <c r="B11" s="32">
        <f t="shared" si="2"/>
        <v>8</v>
      </c>
      <c r="C11" s="13" t="s">
        <v>51</v>
      </c>
      <c r="D11" s="33" t="s">
        <v>52</v>
      </c>
      <c r="E11" s="15" t="s">
        <v>47</v>
      </c>
      <c r="F11" s="16" t="s">
        <v>53</v>
      </c>
      <c r="G11" s="34" t="s">
        <v>54</v>
      </c>
      <c r="H11" s="35">
        <v>100</v>
      </c>
      <c r="I11" s="28">
        <v>60</v>
      </c>
      <c r="J11" s="20" t="s">
        <v>43</v>
      </c>
      <c r="K11" s="29" t="s">
        <v>55</v>
      </c>
      <c r="L11" s="30"/>
      <c r="M11" s="31"/>
      <c r="N11" s="31"/>
      <c r="O11" s="31"/>
      <c r="P11" s="31"/>
      <c r="Q11" s="23"/>
      <c r="R11" s="23"/>
      <c r="S11" s="23"/>
      <c r="T11" s="23"/>
      <c r="U11" s="23"/>
      <c r="V11" s="23"/>
      <c r="W11" s="23"/>
      <c r="X11" s="23"/>
      <c r="Y11" s="23"/>
      <c r="Z11" s="23"/>
    </row>
    <row r="12" spans="1:26" ht="11.25" customHeight="1" outlineLevel="2">
      <c r="A12" s="25">
        <f t="shared" ref="A12:B12" si="3">A11+1</f>
        <v>4</v>
      </c>
      <c r="B12" s="32">
        <f t="shared" si="3"/>
        <v>9</v>
      </c>
      <c r="C12" s="13" t="s">
        <v>56</v>
      </c>
      <c r="D12" s="33" t="s">
        <v>57</v>
      </c>
      <c r="E12" s="15" t="s">
        <v>47</v>
      </c>
      <c r="F12" s="16" t="s">
        <v>58</v>
      </c>
      <c r="G12" s="34" t="s">
        <v>42</v>
      </c>
      <c r="H12" s="35">
        <v>100</v>
      </c>
      <c r="I12" s="28">
        <v>60</v>
      </c>
      <c r="J12" s="20" t="s">
        <v>43</v>
      </c>
      <c r="K12" s="29" t="s">
        <v>59</v>
      </c>
      <c r="L12" s="30"/>
      <c r="M12" s="31"/>
      <c r="N12" s="31"/>
      <c r="O12" s="31"/>
      <c r="P12" s="31"/>
      <c r="Q12" s="23"/>
      <c r="R12" s="23"/>
      <c r="S12" s="23"/>
      <c r="T12" s="23"/>
      <c r="U12" s="23"/>
      <c r="V12" s="23"/>
      <c r="W12" s="23"/>
      <c r="X12" s="23"/>
      <c r="Y12" s="23"/>
      <c r="Z12" s="23"/>
    </row>
    <row r="13" spans="1:26" ht="11.25" customHeight="1" outlineLevel="2">
      <c r="A13" s="25">
        <f t="shared" ref="A13:B13" si="4">A12+1</f>
        <v>5</v>
      </c>
      <c r="B13" s="32">
        <f t="shared" si="4"/>
        <v>10</v>
      </c>
      <c r="C13" s="13" t="s">
        <v>60</v>
      </c>
      <c r="D13" s="33" t="s">
        <v>61</v>
      </c>
      <c r="E13" s="15" t="s">
        <v>47</v>
      </c>
      <c r="F13" s="16" t="s">
        <v>62</v>
      </c>
      <c r="G13" s="34" t="s">
        <v>63</v>
      </c>
      <c r="H13" s="35">
        <v>100</v>
      </c>
      <c r="I13" s="28">
        <v>60</v>
      </c>
      <c r="J13" s="20" t="s">
        <v>43</v>
      </c>
      <c r="K13" s="29" t="s">
        <v>64</v>
      </c>
      <c r="L13" s="30"/>
      <c r="M13" s="31"/>
      <c r="N13" s="31"/>
      <c r="O13" s="31"/>
      <c r="P13" s="31"/>
      <c r="Q13" s="23"/>
      <c r="R13" s="23"/>
      <c r="S13" s="23"/>
      <c r="T13" s="23"/>
      <c r="U13" s="23"/>
      <c r="V13" s="23"/>
      <c r="W13" s="23"/>
      <c r="X13" s="23"/>
      <c r="Y13" s="23"/>
      <c r="Z13" s="23"/>
    </row>
    <row r="14" spans="1:26" ht="11.25" customHeight="1" outlineLevel="2">
      <c r="A14" s="25">
        <f t="shared" ref="A14:B14" si="5">A13+1</f>
        <v>6</v>
      </c>
      <c r="B14" s="32">
        <f t="shared" si="5"/>
        <v>11</v>
      </c>
      <c r="C14" s="13" t="s">
        <v>65</v>
      </c>
      <c r="D14" s="36" t="s">
        <v>66</v>
      </c>
      <c r="E14" s="15" t="s">
        <v>19</v>
      </c>
      <c r="F14" s="16" t="s">
        <v>67</v>
      </c>
      <c r="G14" s="17" t="s">
        <v>68</v>
      </c>
      <c r="H14" s="35">
        <v>100</v>
      </c>
      <c r="I14" s="28">
        <v>60</v>
      </c>
      <c r="J14" s="20" t="s">
        <v>43</v>
      </c>
      <c r="K14" s="29" t="s">
        <v>69</v>
      </c>
      <c r="L14" s="30"/>
      <c r="M14" s="31"/>
      <c r="N14" s="31"/>
      <c r="O14" s="31"/>
      <c r="P14" s="31"/>
      <c r="Q14" s="23"/>
      <c r="R14" s="23"/>
      <c r="S14" s="23"/>
      <c r="T14" s="23"/>
      <c r="U14" s="23"/>
      <c r="V14" s="23"/>
      <c r="W14" s="23"/>
      <c r="X14" s="23"/>
      <c r="Y14" s="23"/>
      <c r="Z14" s="23"/>
    </row>
    <row r="15" spans="1:26" ht="11.25" customHeight="1" outlineLevel="2">
      <c r="A15" s="25">
        <f t="shared" ref="A15:B15" si="6">A14+1</f>
        <v>7</v>
      </c>
      <c r="B15" s="32">
        <f t="shared" si="6"/>
        <v>12</v>
      </c>
      <c r="C15" s="13" t="s">
        <v>70</v>
      </c>
      <c r="D15" s="36" t="s">
        <v>71</v>
      </c>
      <c r="E15" s="15" t="s">
        <v>19</v>
      </c>
      <c r="F15" s="16" t="s">
        <v>72</v>
      </c>
      <c r="G15" s="17" t="s">
        <v>42</v>
      </c>
      <c r="H15" s="35">
        <v>100</v>
      </c>
      <c r="I15" s="28">
        <v>60</v>
      </c>
      <c r="J15" s="20" t="s">
        <v>43</v>
      </c>
      <c r="K15" s="29" t="s">
        <v>73</v>
      </c>
      <c r="L15" s="30"/>
      <c r="M15" s="31"/>
      <c r="N15" s="31"/>
      <c r="O15" s="31"/>
      <c r="P15" s="31"/>
      <c r="Q15" s="23"/>
      <c r="R15" s="23"/>
      <c r="S15" s="23"/>
      <c r="T15" s="23"/>
      <c r="U15" s="23"/>
      <c r="V15" s="23"/>
      <c r="W15" s="23"/>
      <c r="X15" s="23"/>
      <c r="Y15" s="23"/>
      <c r="Z15" s="23"/>
    </row>
    <row r="16" spans="1:26" ht="11.25" customHeight="1" outlineLevel="2">
      <c r="A16" s="25">
        <f t="shared" ref="A16:B16" si="7">A15+1</f>
        <v>8</v>
      </c>
      <c r="B16" s="32">
        <f t="shared" si="7"/>
        <v>13</v>
      </c>
      <c r="C16" s="13" t="s">
        <v>74</v>
      </c>
      <c r="D16" s="33" t="s">
        <v>75</v>
      </c>
      <c r="E16" s="15" t="s">
        <v>47</v>
      </c>
      <c r="F16" s="16" t="s">
        <v>76</v>
      </c>
      <c r="G16" s="37" t="s">
        <v>63</v>
      </c>
      <c r="H16" s="35">
        <v>100</v>
      </c>
      <c r="I16" s="28">
        <v>60</v>
      </c>
      <c r="J16" s="20" t="s">
        <v>43</v>
      </c>
      <c r="K16" s="29" t="s">
        <v>77</v>
      </c>
      <c r="L16" s="30"/>
      <c r="M16" s="31"/>
      <c r="N16" s="31"/>
      <c r="O16" s="31"/>
      <c r="P16" s="31"/>
      <c r="Q16" s="23"/>
      <c r="R16" s="23"/>
      <c r="S16" s="23"/>
      <c r="T16" s="23"/>
      <c r="U16" s="23"/>
      <c r="V16" s="23"/>
      <c r="W16" s="23"/>
      <c r="X16" s="23"/>
      <c r="Y16" s="23"/>
      <c r="Z16" s="23"/>
    </row>
    <row r="17" spans="1:26" ht="11.25" customHeight="1" outlineLevel="2">
      <c r="A17" s="25">
        <f t="shared" ref="A17:B17" si="8">A16+1</f>
        <v>9</v>
      </c>
      <c r="B17" s="32">
        <f t="shared" si="8"/>
        <v>14</v>
      </c>
      <c r="C17" s="13" t="s">
        <v>78</v>
      </c>
      <c r="D17" s="33" t="s">
        <v>79</v>
      </c>
      <c r="E17" s="15" t="s">
        <v>47</v>
      </c>
      <c r="F17" s="16" t="s">
        <v>80</v>
      </c>
      <c r="G17" s="38" t="s">
        <v>63</v>
      </c>
      <c r="H17" s="35">
        <v>100</v>
      </c>
      <c r="I17" s="28">
        <v>60</v>
      </c>
      <c r="J17" s="20" t="s">
        <v>43</v>
      </c>
      <c r="K17" s="29" t="s">
        <v>81</v>
      </c>
      <c r="L17" s="30"/>
      <c r="M17" s="31"/>
      <c r="N17" s="31"/>
      <c r="O17" s="31"/>
      <c r="P17" s="31"/>
      <c r="Q17" s="23"/>
      <c r="R17" s="23"/>
      <c r="S17" s="23"/>
      <c r="T17" s="23"/>
      <c r="U17" s="23"/>
      <c r="V17" s="23"/>
      <c r="W17" s="23"/>
      <c r="X17" s="23"/>
      <c r="Y17" s="23"/>
      <c r="Z17" s="23"/>
    </row>
    <row r="18" spans="1:26" ht="11.25" customHeight="1" outlineLevel="2">
      <c r="A18" s="25">
        <f t="shared" ref="A18:B18" si="9">A17+1</f>
        <v>10</v>
      </c>
      <c r="B18" s="32">
        <f t="shared" si="9"/>
        <v>15</v>
      </c>
      <c r="C18" s="13" t="s">
        <v>82</v>
      </c>
      <c r="D18" s="33" t="s">
        <v>83</v>
      </c>
      <c r="E18" s="15" t="s">
        <v>47</v>
      </c>
      <c r="F18" s="16" t="s">
        <v>84</v>
      </c>
      <c r="G18" s="38" t="s">
        <v>63</v>
      </c>
      <c r="H18" s="35">
        <v>100</v>
      </c>
      <c r="I18" s="28">
        <v>60</v>
      </c>
      <c r="J18" s="20" t="s">
        <v>43</v>
      </c>
      <c r="K18" s="29" t="s">
        <v>85</v>
      </c>
      <c r="L18" s="30"/>
      <c r="M18" s="31"/>
      <c r="N18" s="31"/>
      <c r="O18" s="31"/>
      <c r="P18" s="31"/>
      <c r="Q18" s="23"/>
      <c r="R18" s="23"/>
      <c r="S18" s="23"/>
      <c r="T18" s="23"/>
      <c r="U18" s="23"/>
      <c r="V18" s="23"/>
      <c r="W18" s="23"/>
      <c r="X18" s="23"/>
      <c r="Y18" s="23"/>
      <c r="Z18" s="23"/>
    </row>
    <row r="19" spans="1:26" ht="11.25" customHeight="1" outlineLevel="2">
      <c r="A19" s="25">
        <f t="shared" ref="A19:B19" si="10">A18+1</f>
        <v>11</v>
      </c>
      <c r="B19" s="32">
        <f t="shared" si="10"/>
        <v>16</v>
      </c>
      <c r="C19" s="13" t="s">
        <v>86</v>
      </c>
      <c r="D19" s="36" t="s">
        <v>87</v>
      </c>
      <c r="E19" s="15" t="s">
        <v>19</v>
      </c>
      <c r="F19" s="16" t="s">
        <v>88</v>
      </c>
      <c r="G19" s="38" t="s">
        <v>42</v>
      </c>
      <c r="H19" s="35">
        <v>100</v>
      </c>
      <c r="I19" s="28">
        <v>60</v>
      </c>
      <c r="J19" s="20" t="s">
        <v>43</v>
      </c>
      <c r="K19" s="29" t="s">
        <v>89</v>
      </c>
      <c r="L19" s="30"/>
      <c r="M19" s="31"/>
      <c r="N19" s="31"/>
      <c r="O19" s="31"/>
      <c r="P19" s="31"/>
      <c r="Q19" s="23"/>
      <c r="R19" s="23"/>
      <c r="S19" s="23"/>
      <c r="T19" s="23"/>
      <c r="U19" s="23"/>
      <c r="V19" s="23"/>
      <c r="W19" s="23"/>
      <c r="X19" s="23"/>
      <c r="Y19" s="23"/>
      <c r="Z19" s="23"/>
    </row>
    <row r="20" spans="1:26" ht="11.25" customHeight="1" outlineLevel="2">
      <c r="A20" s="25">
        <f t="shared" ref="A20:B20" si="11">A19+1</f>
        <v>12</v>
      </c>
      <c r="B20" s="32">
        <f t="shared" si="11"/>
        <v>17</v>
      </c>
      <c r="C20" s="13" t="s">
        <v>90</v>
      </c>
      <c r="D20" s="33" t="s">
        <v>91</v>
      </c>
      <c r="E20" s="15" t="s">
        <v>92</v>
      </c>
      <c r="F20" s="16" t="s">
        <v>93</v>
      </c>
      <c r="G20" s="38" t="s">
        <v>42</v>
      </c>
      <c r="H20" s="35">
        <v>100</v>
      </c>
      <c r="I20" s="28">
        <v>60</v>
      </c>
      <c r="J20" s="20" t="s">
        <v>94</v>
      </c>
      <c r="K20" s="29" t="s">
        <v>95</v>
      </c>
      <c r="L20" s="30"/>
      <c r="M20" s="31"/>
      <c r="N20" s="31"/>
      <c r="O20" s="31"/>
      <c r="P20" s="31"/>
      <c r="Q20" s="23"/>
      <c r="R20" s="23"/>
      <c r="S20" s="23"/>
      <c r="T20" s="23"/>
      <c r="U20" s="23"/>
      <c r="V20" s="23"/>
      <c r="W20" s="23"/>
      <c r="X20" s="23"/>
      <c r="Y20" s="23"/>
      <c r="Z20" s="23"/>
    </row>
    <row r="21" spans="1:26" ht="11.25" customHeight="1" outlineLevel="2">
      <c r="A21" s="25">
        <f t="shared" ref="A21:B21" si="12">A20+1</f>
        <v>13</v>
      </c>
      <c r="B21" s="32">
        <f t="shared" si="12"/>
        <v>18</v>
      </c>
      <c r="C21" s="13" t="s">
        <v>96</v>
      </c>
      <c r="D21" s="33" t="s">
        <v>97</v>
      </c>
      <c r="E21" s="15" t="s">
        <v>47</v>
      </c>
      <c r="F21" s="16" t="s">
        <v>88</v>
      </c>
      <c r="G21" s="38" t="s">
        <v>42</v>
      </c>
      <c r="H21" s="35">
        <v>100</v>
      </c>
      <c r="I21" s="28">
        <v>60</v>
      </c>
      <c r="J21" s="20" t="s">
        <v>43</v>
      </c>
      <c r="K21" s="29" t="s">
        <v>98</v>
      </c>
      <c r="L21" s="30"/>
      <c r="M21" s="31"/>
      <c r="N21" s="31"/>
      <c r="O21" s="31"/>
      <c r="P21" s="31"/>
      <c r="Q21" s="23"/>
      <c r="R21" s="23"/>
      <c r="S21" s="23"/>
      <c r="T21" s="23"/>
      <c r="U21" s="23"/>
      <c r="V21" s="23"/>
      <c r="W21" s="23"/>
      <c r="X21" s="23"/>
      <c r="Y21" s="23"/>
      <c r="Z21" s="23"/>
    </row>
    <row r="22" spans="1:26" ht="11.25" customHeight="1" outlineLevel="2">
      <c r="A22" s="25">
        <f t="shared" ref="A22:B22" si="13">A21+1</f>
        <v>14</v>
      </c>
      <c r="B22" s="32">
        <f t="shared" si="13"/>
        <v>19</v>
      </c>
      <c r="C22" s="13" t="s">
        <v>99</v>
      </c>
      <c r="D22" s="33" t="s">
        <v>100</v>
      </c>
      <c r="E22" s="15" t="s">
        <v>47</v>
      </c>
      <c r="F22" s="16" t="s">
        <v>101</v>
      </c>
      <c r="G22" s="38" t="s">
        <v>42</v>
      </c>
      <c r="H22" s="35">
        <v>100</v>
      </c>
      <c r="I22" s="28">
        <v>60</v>
      </c>
      <c r="J22" s="20" t="s">
        <v>43</v>
      </c>
      <c r="K22" s="29" t="s">
        <v>102</v>
      </c>
      <c r="L22" s="30"/>
      <c r="M22" s="31"/>
      <c r="N22" s="31"/>
      <c r="O22" s="31"/>
      <c r="P22" s="31"/>
      <c r="Q22" s="23"/>
      <c r="R22" s="23"/>
      <c r="S22" s="23"/>
      <c r="T22" s="23"/>
      <c r="U22" s="23"/>
      <c r="V22" s="23"/>
      <c r="W22" s="23"/>
      <c r="X22" s="23"/>
      <c r="Y22" s="23"/>
      <c r="Z22" s="23"/>
    </row>
    <row r="23" spans="1:26" ht="11.25" customHeight="1" outlineLevel="2">
      <c r="A23" s="25">
        <f t="shared" ref="A23:B23" si="14">A22+1</f>
        <v>15</v>
      </c>
      <c r="B23" s="32">
        <f t="shared" si="14"/>
        <v>20</v>
      </c>
      <c r="C23" s="13" t="s">
        <v>103</v>
      </c>
      <c r="D23" s="36" t="s">
        <v>104</v>
      </c>
      <c r="E23" s="15" t="s">
        <v>19</v>
      </c>
      <c r="F23" s="16" t="s">
        <v>105</v>
      </c>
      <c r="G23" s="38" t="s">
        <v>106</v>
      </c>
      <c r="H23" s="35">
        <v>100</v>
      </c>
      <c r="I23" s="28">
        <v>40</v>
      </c>
      <c r="J23" s="39" t="s">
        <v>43</v>
      </c>
      <c r="K23" s="29" t="s">
        <v>107</v>
      </c>
      <c r="L23" s="30"/>
      <c r="M23" s="31"/>
      <c r="N23" s="31"/>
      <c r="O23" s="31"/>
      <c r="P23" s="31"/>
      <c r="Q23" s="23"/>
      <c r="R23" s="23"/>
      <c r="S23" s="23"/>
      <c r="T23" s="23"/>
      <c r="U23" s="23"/>
      <c r="V23" s="23"/>
      <c r="W23" s="23"/>
      <c r="X23" s="23"/>
      <c r="Y23" s="23"/>
      <c r="Z23" s="23"/>
    </row>
    <row r="24" spans="1:26" ht="11.25" customHeight="1" outlineLevel="2">
      <c r="A24" s="25">
        <f t="shared" ref="A24:B24" si="15">A23+1</f>
        <v>16</v>
      </c>
      <c r="B24" s="32">
        <f t="shared" si="15"/>
        <v>21</v>
      </c>
      <c r="C24" s="13" t="s">
        <v>108</v>
      </c>
      <c r="D24" s="31" t="s">
        <v>109</v>
      </c>
      <c r="E24" s="15" t="s">
        <v>47</v>
      </c>
      <c r="F24" s="16" t="s">
        <v>110</v>
      </c>
      <c r="G24" s="38" t="s">
        <v>111</v>
      </c>
      <c r="H24" s="35">
        <v>100</v>
      </c>
      <c r="I24" s="28">
        <v>60</v>
      </c>
      <c r="J24" s="20" t="s">
        <v>43</v>
      </c>
      <c r="K24" s="29" t="s">
        <v>112</v>
      </c>
      <c r="L24" s="30"/>
      <c r="M24" s="31"/>
      <c r="N24" s="31"/>
      <c r="O24" s="31"/>
      <c r="P24" s="31"/>
      <c r="Q24" s="23"/>
      <c r="R24" s="23"/>
      <c r="S24" s="23"/>
      <c r="T24" s="23"/>
      <c r="U24" s="23"/>
      <c r="V24" s="23"/>
      <c r="W24" s="23"/>
      <c r="X24" s="23"/>
      <c r="Y24" s="23"/>
      <c r="Z24" s="23"/>
    </row>
    <row r="25" spans="1:26" ht="11.25" customHeight="1" outlineLevel="2">
      <c r="A25" s="25">
        <f t="shared" ref="A25:B25" si="16">A24+1</f>
        <v>17</v>
      </c>
      <c r="B25" s="32">
        <f t="shared" si="16"/>
        <v>22</v>
      </c>
      <c r="C25" s="13" t="s">
        <v>113</v>
      </c>
      <c r="D25" s="31" t="s">
        <v>114</v>
      </c>
      <c r="E25" s="15" t="s">
        <v>47</v>
      </c>
      <c r="F25" s="16" t="s">
        <v>115</v>
      </c>
      <c r="G25" s="38" t="s">
        <v>63</v>
      </c>
      <c r="H25" s="35">
        <v>100</v>
      </c>
      <c r="I25" s="28">
        <v>40</v>
      </c>
      <c r="J25" s="20" t="s">
        <v>43</v>
      </c>
      <c r="K25" s="29" t="s">
        <v>116</v>
      </c>
      <c r="L25" s="30"/>
      <c r="M25" s="31"/>
      <c r="N25" s="31"/>
      <c r="O25" s="31"/>
      <c r="P25" s="31"/>
      <c r="Q25" s="23"/>
      <c r="R25" s="23"/>
      <c r="S25" s="23"/>
      <c r="T25" s="23"/>
      <c r="U25" s="23"/>
      <c r="V25" s="23"/>
      <c r="W25" s="23"/>
      <c r="X25" s="23"/>
      <c r="Y25" s="23"/>
      <c r="Z25" s="23"/>
    </row>
    <row r="26" spans="1:26" ht="11.25" customHeight="1" outlineLevel="2">
      <c r="A26" s="25">
        <f t="shared" ref="A26:B26" si="17">A25+1</f>
        <v>18</v>
      </c>
      <c r="B26" s="32">
        <f t="shared" si="17"/>
        <v>23</v>
      </c>
      <c r="C26" s="13" t="s">
        <v>117</v>
      </c>
      <c r="D26" s="31" t="s">
        <v>118</v>
      </c>
      <c r="E26" s="15" t="s">
        <v>47</v>
      </c>
      <c r="F26" s="16" t="s">
        <v>119</v>
      </c>
      <c r="G26" s="38" t="s">
        <v>63</v>
      </c>
      <c r="H26" s="35">
        <v>100</v>
      </c>
      <c r="I26" s="28">
        <v>60</v>
      </c>
      <c r="J26" s="20" t="s">
        <v>43</v>
      </c>
      <c r="K26" s="29" t="s">
        <v>120</v>
      </c>
      <c r="L26" s="30"/>
      <c r="M26" s="31"/>
      <c r="N26" s="31"/>
      <c r="O26" s="31"/>
      <c r="P26" s="31"/>
      <c r="Q26" s="23"/>
      <c r="R26" s="23"/>
      <c r="S26" s="23"/>
      <c r="T26" s="23"/>
      <c r="U26" s="23"/>
      <c r="V26" s="23"/>
      <c r="W26" s="23"/>
      <c r="X26" s="23"/>
      <c r="Y26" s="23"/>
      <c r="Z26" s="23"/>
    </row>
    <row r="27" spans="1:26" ht="11.25" customHeight="1" outlineLevel="2">
      <c r="A27" s="25">
        <f t="shared" ref="A27:B27" si="18">A26+1</f>
        <v>19</v>
      </c>
      <c r="B27" s="32">
        <f t="shared" si="18"/>
        <v>24</v>
      </c>
      <c r="C27" s="13" t="s">
        <v>121</v>
      </c>
      <c r="D27" s="31" t="s">
        <v>122</v>
      </c>
      <c r="E27" s="15" t="s">
        <v>47</v>
      </c>
      <c r="F27" s="16" t="s">
        <v>123</v>
      </c>
      <c r="G27" s="38" t="s">
        <v>63</v>
      </c>
      <c r="H27" s="35">
        <v>100</v>
      </c>
      <c r="I27" s="28">
        <v>60</v>
      </c>
      <c r="J27" s="20" t="s">
        <v>43</v>
      </c>
      <c r="K27" s="29" t="s">
        <v>124</v>
      </c>
      <c r="L27" s="30"/>
      <c r="M27" s="31"/>
      <c r="N27" s="31"/>
      <c r="O27" s="31"/>
      <c r="P27" s="31"/>
      <c r="Q27" s="23"/>
      <c r="R27" s="23"/>
      <c r="S27" s="23"/>
      <c r="T27" s="23"/>
      <c r="U27" s="23"/>
      <c r="V27" s="23"/>
      <c r="W27" s="23"/>
      <c r="X27" s="23"/>
      <c r="Y27" s="23"/>
      <c r="Z27" s="23"/>
    </row>
    <row r="28" spans="1:26" ht="11.25" customHeight="1" outlineLevel="2">
      <c r="A28" s="25">
        <f t="shared" ref="A28:B28" si="19">A27+1</f>
        <v>20</v>
      </c>
      <c r="B28" s="32">
        <f t="shared" si="19"/>
        <v>25</v>
      </c>
      <c r="C28" s="13" t="s">
        <v>125</v>
      </c>
      <c r="D28" s="36" t="s">
        <v>126</v>
      </c>
      <c r="E28" s="15" t="s">
        <v>19</v>
      </c>
      <c r="F28" s="16" t="s">
        <v>127</v>
      </c>
      <c r="G28" s="38" t="s">
        <v>42</v>
      </c>
      <c r="H28" s="35">
        <v>100</v>
      </c>
      <c r="I28" s="28">
        <v>60</v>
      </c>
      <c r="J28" s="20" t="s">
        <v>43</v>
      </c>
      <c r="K28" s="29" t="s">
        <v>128</v>
      </c>
      <c r="L28" s="30"/>
      <c r="M28" s="31"/>
      <c r="N28" s="31"/>
      <c r="O28" s="31"/>
      <c r="P28" s="31"/>
      <c r="Q28" s="23"/>
      <c r="R28" s="23"/>
      <c r="S28" s="23"/>
      <c r="T28" s="23"/>
      <c r="U28" s="23"/>
      <c r="V28" s="23"/>
      <c r="W28" s="23"/>
      <c r="X28" s="23"/>
      <c r="Y28" s="23"/>
      <c r="Z28" s="23"/>
    </row>
    <row r="29" spans="1:26" ht="11.25" customHeight="1" outlineLevel="2">
      <c r="A29" s="25">
        <f t="shared" ref="A29:B29" si="20">A28+1</f>
        <v>21</v>
      </c>
      <c r="B29" s="32">
        <f t="shared" si="20"/>
        <v>26</v>
      </c>
      <c r="C29" s="13" t="s">
        <v>129</v>
      </c>
      <c r="D29" s="31" t="s">
        <v>130</v>
      </c>
      <c r="E29" s="15" t="s">
        <v>47</v>
      </c>
      <c r="F29" s="16" t="s">
        <v>131</v>
      </c>
      <c r="G29" s="38" t="s">
        <v>54</v>
      </c>
      <c r="H29" s="35">
        <v>100</v>
      </c>
      <c r="I29" s="28">
        <v>60</v>
      </c>
      <c r="J29" s="20" t="s">
        <v>43</v>
      </c>
      <c r="K29" s="29" t="s">
        <v>132</v>
      </c>
      <c r="L29" s="30"/>
      <c r="M29" s="31"/>
      <c r="N29" s="31"/>
      <c r="O29" s="31"/>
      <c r="P29" s="31"/>
      <c r="Q29" s="23"/>
      <c r="R29" s="23"/>
      <c r="S29" s="23"/>
      <c r="T29" s="23"/>
      <c r="U29" s="23"/>
      <c r="V29" s="23"/>
      <c r="W29" s="23"/>
      <c r="X29" s="23"/>
      <c r="Y29" s="23"/>
      <c r="Z29" s="23"/>
    </row>
    <row r="30" spans="1:26" ht="11.25" customHeight="1" outlineLevel="2">
      <c r="A30" s="25">
        <f t="shared" ref="A30:B30" si="21">A29+1</f>
        <v>22</v>
      </c>
      <c r="B30" s="32">
        <f t="shared" si="21"/>
        <v>27</v>
      </c>
      <c r="C30" s="13" t="s">
        <v>133</v>
      </c>
      <c r="D30" s="36" t="s">
        <v>134</v>
      </c>
      <c r="E30" s="15" t="s">
        <v>19</v>
      </c>
      <c r="F30" s="16" t="s">
        <v>135</v>
      </c>
      <c r="G30" s="38" t="s">
        <v>42</v>
      </c>
      <c r="H30" s="35">
        <v>100</v>
      </c>
      <c r="I30" s="28">
        <v>60</v>
      </c>
      <c r="J30" s="20" t="s">
        <v>43</v>
      </c>
      <c r="K30" s="29" t="s">
        <v>136</v>
      </c>
      <c r="L30" s="30"/>
      <c r="M30" s="31"/>
      <c r="N30" s="31"/>
      <c r="O30" s="31"/>
      <c r="P30" s="31"/>
      <c r="Q30" s="23"/>
      <c r="R30" s="23"/>
      <c r="S30" s="23"/>
      <c r="T30" s="23"/>
      <c r="U30" s="23"/>
      <c r="V30" s="23"/>
      <c r="W30" s="23"/>
      <c r="X30" s="23"/>
      <c r="Y30" s="23"/>
      <c r="Z30" s="23"/>
    </row>
    <row r="31" spans="1:26" ht="11.25" customHeight="1" outlineLevel="2">
      <c r="A31" s="25">
        <f t="shared" ref="A31:B31" si="22">A30+1</f>
        <v>23</v>
      </c>
      <c r="B31" s="32">
        <f t="shared" si="22"/>
        <v>28</v>
      </c>
      <c r="C31" s="13" t="s">
        <v>137</v>
      </c>
      <c r="D31" s="33" t="s">
        <v>138</v>
      </c>
      <c r="E31" s="15" t="s">
        <v>47</v>
      </c>
      <c r="F31" s="16" t="s">
        <v>139</v>
      </c>
      <c r="G31" s="38" t="s">
        <v>63</v>
      </c>
      <c r="H31" s="35">
        <v>100</v>
      </c>
      <c r="I31" s="28">
        <v>60</v>
      </c>
      <c r="J31" s="20" t="s">
        <v>43</v>
      </c>
      <c r="K31" s="29" t="s">
        <v>140</v>
      </c>
      <c r="L31" s="30"/>
      <c r="M31" s="31"/>
      <c r="N31" s="31"/>
      <c r="O31" s="31"/>
      <c r="P31" s="31"/>
      <c r="Q31" s="23"/>
      <c r="R31" s="23"/>
      <c r="S31" s="23"/>
      <c r="T31" s="23"/>
      <c r="U31" s="23"/>
      <c r="V31" s="23"/>
      <c r="W31" s="23"/>
      <c r="X31" s="23"/>
      <c r="Y31" s="23"/>
      <c r="Z31" s="23"/>
    </row>
    <row r="32" spans="1:26" ht="11.25" customHeight="1" outlineLevel="2">
      <c r="A32" s="25">
        <f t="shared" ref="A32:B32" si="23">A31+1</f>
        <v>24</v>
      </c>
      <c r="B32" s="32">
        <f t="shared" si="23"/>
        <v>29</v>
      </c>
      <c r="C32" s="13" t="s">
        <v>141</v>
      </c>
      <c r="D32" s="33" t="s">
        <v>142</v>
      </c>
      <c r="E32" s="15" t="s">
        <v>47</v>
      </c>
      <c r="F32" s="16" t="s">
        <v>143</v>
      </c>
      <c r="G32" s="38" t="s">
        <v>63</v>
      </c>
      <c r="H32" s="35">
        <v>100</v>
      </c>
      <c r="I32" s="28">
        <v>60</v>
      </c>
      <c r="J32" s="20" t="s">
        <v>43</v>
      </c>
      <c r="K32" s="29" t="s">
        <v>144</v>
      </c>
      <c r="L32" s="30"/>
      <c r="M32" s="31"/>
      <c r="N32" s="31"/>
      <c r="O32" s="31"/>
      <c r="P32" s="31"/>
      <c r="Q32" s="23"/>
      <c r="R32" s="23"/>
      <c r="S32" s="23"/>
      <c r="T32" s="23"/>
      <c r="U32" s="23"/>
      <c r="V32" s="23"/>
      <c r="W32" s="23"/>
      <c r="X32" s="23"/>
      <c r="Y32" s="23"/>
      <c r="Z32" s="23"/>
    </row>
    <row r="33" spans="1:26" ht="11.25" customHeight="1" outlineLevel="2">
      <c r="A33" s="25">
        <f t="shared" ref="A33:B33" si="24">A32+1</f>
        <v>25</v>
      </c>
      <c r="B33" s="32">
        <f t="shared" si="24"/>
        <v>30</v>
      </c>
      <c r="C33" s="13" t="s">
        <v>145</v>
      </c>
      <c r="D33" s="33" t="s">
        <v>146</v>
      </c>
      <c r="E33" s="15" t="s">
        <v>47</v>
      </c>
      <c r="F33" s="16" t="s">
        <v>147</v>
      </c>
      <c r="G33" s="38" t="s">
        <v>63</v>
      </c>
      <c r="H33" s="35">
        <v>100</v>
      </c>
      <c r="I33" s="28">
        <v>60</v>
      </c>
      <c r="J33" s="20" t="s">
        <v>43</v>
      </c>
      <c r="K33" s="29" t="s">
        <v>148</v>
      </c>
      <c r="L33" s="30"/>
      <c r="M33" s="31"/>
      <c r="N33" s="31"/>
      <c r="O33" s="31"/>
      <c r="P33" s="31"/>
      <c r="Q33" s="23"/>
      <c r="R33" s="23"/>
      <c r="S33" s="23"/>
      <c r="T33" s="23"/>
      <c r="U33" s="23"/>
      <c r="V33" s="23"/>
      <c r="W33" s="23"/>
      <c r="X33" s="23"/>
      <c r="Y33" s="23"/>
      <c r="Z33" s="23"/>
    </row>
    <row r="34" spans="1:26" ht="11.25" customHeight="1" outlineLevel="2">
      <c r="A34" s="25">
        <f t="shared" ref="A34:B34" si="25">A33+1</f>
        <v>26</v>
      </c>
      <c r="B34" s="32">
        <f t="shared" si="25"/>
        <v>31</v>
      </c>
      <c r="C34" s="13" t="s">
        <v>149</v>
      </c>
      <c r="D34" s="33" t="s">
        <v>150</v>
      </c>
      <c r="E34" s="15" t="s">
        <v>47</v>
      </c>
      <c r="F34" s="16" t="s">
        <v>151</v>
      </c>
      <c r="G34" s="38" t="s">
        <v>63</v>
      </c>
      <c r="H34" s="35">
        <v>100</v>
      </c>
      <c r="I34" s="28">
        <v>60</v>
      </c>
      <c r="J34" s="20" t="s">
        <v>43</v>
      </c>
      <c r="K34" s="29" t="s">
        <v>152</v>
      </c>
      <c r="L34" s="30"/>
      <c r="M34" s="31"/>
      <c r="N34" s="31"/>
      <c r="O34" s="31"/>
      <c r="P34" s="31"/>
      <c r="Q34" s="23"/>
      <c r="R34" s="23"/>
      <c r="S34" s="23"/>
      <c r="T34" s="23"/>
      <c r="U34" s="23"/>
      <c r="V34" s="23"/>
      <c r="W34" s="23"/>
      <c r="X34" s="23"/>
      <c r="Y34" s="23"/>
      <c r="Z34" s="23"/>
    </row>
    <row r="35" spans="1:26" ht="11.25" customHeight="1" outlineLevel="2">
      <c r="A35" s="25">
        <f t="shared" ref="A35:B35" si="26">A34+1</f>
        <v>27</v>
      </c>
      <c r="B35" s="32">
        <f t="shared" si="26"/>
        <v>32</v>
      </c>
      <c r="C35" s="13" t="s">
        <v>153</v>
      </c>
      <c r="D35" s="33" t="s">
        <v>154</v>
      </c>
      <c r="E35" s="15" t="s">
        <v>47</v>
      </c>
      <c r="F35" s="16" t="s">
        <v>155</v>
      </c>
      <c r="G35" s="38" t="s">
        <v>156</v>
      </c>
      <c r="H35" s="35">
        <v>100</v>
      </c>
      <c r="I35" s="28">
        <v>60</v>
      </c>
      <c r="J35" s="20" t="s">
        <v>43</v>
      </c>
      <c r="K35" s="29" t="s">
        <v>157</v>
      </c>
      <c r="L35" s="30"/>
      <c r="M35" s="31"/>
      <c r="N35" s="31"/>
      <c r="O35" s="31"/>
      <c r="P35" s="31"/>
      <c r="Q35" s="23"/>
      <c r="R35" s="23"/>
      <c r="S35" s="23"/>
      <c r="T35" s="23"/>
      <c r="U35" s="23"/>
      <c r="V35" s="23"/>
      <c r="W35" s="23"/>
      <c r="X35" s="23"/>
      <c r="Y35" s="23"/>
      <c r="Z35" s="23"/>
    </row>
    <row r="36" spans="1:26" ht="11.25" customHeight="1" outlineLevel="2">
      <c r="A36" s="25">
        <f t="shared" ref="A36:B36" si="27">A35+1</f>
        <v>28</v>
      </c>
      <c r="B36" s="32">
        <f t="shared" si="27"/>
        <v>33</v>
      </c>
      <c r="C36" s="13" t="s">
        <v>158</v>
      </c>
      <c r="D36" s="36" t="s">
        <v>159</v>
      </c>
      <c r="E36" s="15" t="s">
        <v>19</v>
      </c>
      <c r="F36" s="16" t="s">
        <v>160</v>
      </c>
      <c r="G36" s="38" t="s">
        <v>159</v>
      </c>
      <c r="H36" s="35">
        <v>100</v>
      </c>
      <c r="I36" s="28">
        <v>60</v>
      </c>
      <c r="J36" s="20" t="s">
        <v>43</v>
      </c>
      <c r="K36" s="29" t="s">
        <v>161</v>
      </c>
      <c r="L36" s="30"/>
      <c r="M36" s="31"/>
      <c r="N36" s="31"/>
      <c r="O36" s="31"/>
      <c r="P36" s="31"/>
      <c r="Q36" s="23"/>
      <c r="R36" s="23"/>
      <c r="S36" s="23"/>
      <c r="T36" s="23"/>
      <c r="U36" s="23"/>
      <c r="V36" s="23"/>
      <c r="W36" s="23"/>
      <c r="X36" s="23"/>
      <c r="Y36" s="23"/>
      <c r="Z36" s="23"/>
    </row>
    <row r="37" spans="1:26" ht="11.25" customHeight="1" outlineLevel="2">
      <c r="A37" s="25">
        <f t="shared" ref="A37:B37" si="28">A36+1</f>
        <v>29</v>
      </c>
      <c r="B37" s="32">
        <f t="shared" si="28"/>
        <v>34</v>
      </c>
      <c r="C37" s="13" t="s">
        <v>162</v>
      </c>
      <c r="D37" s="36" t="s">
        <v>163</v>
      </c>
      <c r="E37" s="15" t="s">
        <v>19</v>
      </c>
      <c r="F37" s="16" t="s">
        <v>164</v>
      </c>
      <c r="G37" s="38" t="s">
        <v>19</v>
      </c>
      <c r="H37" s="35">
        <v>100</v>
      </c>
      <c r="I37" s="28">
        <v>60</v>
      </c>
      <c r="J37" s="20" t="s">
        <v>43</v>
      </c>
      <c r="K37" s="29" t="s">
        <v>165</v>
      </c>
      <c r="L37" s="30"/>
      <c r="M37" s="31"/>
      <c r="N37" s="31"/>
      <c r="O37" s="31"/>
      <c r="P37" s="31"/>
      <c r="Q37" s="23"/>
      <c r="R37" s="23"/>
      <c r="S37" s="23"/>
      <c r="T37" s="23"/>
      <c r="U37" s="23"/>
      <c r="V37" s="23"/>
      <c r="W37" s="23"/>
      <c r="X37" s="23"/>
      <c r="Y37" s="23"/>
      <c r="Z37" s="23"/>
    </row>
    <row r="38" spans="1:26" ht="11.25" customHeight="1" outlineLevel="2">
      <c r="A38" s="25" t="e">
        <f>#REF!+1</f>
        <v>#REF!</v>
      </c>
      <c r="B38" s="32">
        <f>B37+1</f>
        <v>35</v>
      </c>
      <c r="C38" s="13" t="s">
        <v>166</v>
      </c>
      <c r="D38" s="33" t="s">
        <v>167</v>
      </c>
      <c r="E38" s="15" t="s">
        <v>92</v>
      </c>
      <c r="F38" s="16" t="s">
        <v>168</v>
      </c>
      <c r="G38" s="38" t="s">
        <v>169</v>
      </c>
      <c r="H38" s="35">
        <v>100</v>
      </c>
      <c r="I38" s="28">
        <v>80</v>
      </c>
      <c r="J38" s="20" t="s">
        <v>43</v>
      </c>
      <c r="K38" s="29" t="s">
        <v>170</v>
      </c>
      <c r="L38" s="30"/>
      <c r="M38" s="31"/>
      <c r="N38" s="31"/>
      <c r="O38" s="31"/>
      <c r="P38" s="31"/>
      <c r="Q38" s="23"/>
      <c r="R38" s="23"/>
      <c r="S38" s="23"/>
      <c r="T38" s="23"/>
      <c r="U38" s="23"/>
      <c r="V38" s="23"/>
      <c r="W38" s="23"/>
      <c r="X38" s="23"/>
      <c r="Y38" s="23"/>
      <c r="Z38" s="23"/>
    </row>
    <row r="39" spans="1:26" ht="11.25" customHeight="1">
      <c r="A39" s="25"/>
      <c r="B39" s="173" t="s">
        <v>171</v>
      </c>
      <c r="C39" s="171"/>
      <c r="D39" s="171"/>
      <c r="E39" s="171"/>
      <c r="F39" s="171"/>
      <c r="G39" s="171"/>
      <c r="H39" s="171"/>
      <c r="I39" s="171"/>
      <c r="J39" s="171"/>
      <c r="K39" s="171"/>
      <c r="L39" s="171"/>
      <c r="M39" s="171"/>
      <c r="N39" s="171"/>
      <c r="O39" s="171"/>
      <c r="P39" s="172"/>
      <c r="Q39" s="23"/>
      <c r="R39" s="23"/>
      <c r="S39" s="23"/>
      <c r="T39" s="23"/>
      <c r="U39" s="23"/>
      <c r="V39" s="23"/>
      <c r="W39" s="23"/>
      <c r="X39" s="23"/>
      <c r="Y39" s="23"/>
      <c r="Z39" s="23"/>
    </row>
    <row r="40" spans="1:26" ht="9.75" customHeight="1" outlineLevel="2">
      <c r="A40" s="25">
        <v>47</v>
      </c>
      <c r="B40" s="12">
        <f>B38+1</f>
        <v>36</v>
      </c>
      <c r="C40" s="13" t="s">
        <v>172</v>
      </c>
      <c r="D40" s="14" t="s">
        <v>173</v>
      </c>
      <c r="E40" s="15" t="s">
        <v>19</v>
      </c>
      <c r="F40" s="16" t="s">
        <v>174</v>
      </c>
      <c r="G40" s="40" t="s">
        <v>42</v>
      </c>
      <c r="H40" s="35">
        <v>100</v>
      </c>
      <c r="I40" s="41">
        <v>60</v>
      </c>
      <c r="J40" s="42" t="s">
        <v>43</v>
      </c>
      <c r="K40" s="29" t="s">
        <v>175</v>
      </c>
      <c r="L40" s="30"/>
      <c r="M40" s="31"/>
      <c r="N40" s="31"/>
      <c r="O40" s="31"/>
      <c r="P40" s="43"/>
      <c r="Q40" s="10"/>
      <c r="R40" s="10"/>
      <c r="S40" s="10"/>
      <c r="T40" s="10"/>
      <c r="U40" s="10"/>
      <c r="V40" s="10"/>
      <c r="W40" s="10"/>
      <c r="X40" s="10"/>
      <c r="Y40" s="10"/>
      <c r="Z40" s="10"/>
    </row>
    <row r="41" spans="1:26" ht="11.25" customHeight="1" outlineLevel="2">
      <c r="A41" s="25">
        <f t="shared" ref="A41:B41" si="29">A40+1</f>
        <v>48</v>
      </c>
      <c r="B41" s="32">
        <f t="shared" si="29"/>
        <v>37</v>
      </c>
      <c r="C41" s="13" t="s">
        <v>176</v>
      </c>
      <c r="D41" s="33" t="s">
        <v>177</v>
      </c>
      <c r="E41" s="15" t="s">
        <v>47</v>
      </c>
      <c r="F41" s="16" t="s">
        <v>178</v>
      </c>
      <c r="G41" s="17" t="s">
        <v>63</v>
      </c>
      <c r="H41" s="35">
        <v>100</v>
      </c>
      <c r="I41" s="41">
        <v>60</v>
      </c>
      <c r="J41" s="42" t="s">
        <v>43</v>
      </c>
      <c r="K41" s="29" t="s">
        <v>179</v>
      </c>
      <c r="L41" s="30"/>
      <c r="M41" s="31"/>
      <c r="N41" s="31"/>
      <c r="O41" s="31"/>
      <c r="P41" s="43"/>
      <c r="Q41" s="23"/>
      <c r="R41" s="23"/>
      <c r="S41" s="23"/>
      <c r="T41" s="23"/>
      <c r="U41" s="23"/>
      <c r="V41" s="23"/>
      <c r="W41" s="23"/>
      <c r="X41" s="23"/>
      <c r="Y41" s="23"/>
      <c r="Z41" s="23"/>
    </row>
    <row r="42" spans="1:26" ht="11.25" customHeight="1" outlineLevel="2">
      <c r="A42" s="25">
        <f t="shared" ref="A42:B42" si="30">A41+1</f>
        <v>49</v>
      </c>
      <c r="B42" s="32">
        <f t="shared" si="30"/>
        <v>38</v>
      </c>
      <c r="C42" s="13" t="s">
        <v>180</v>
      </c>
      <c r="D42" s="33" t="s">
        <v>181</v>
      </c>
      <c r="E42" s="15" t="s">
        <v>47</v>
      </c>
      <c r="F42" s="16" t="s">
        <v>182</v>
      </c>
      <c r="G42" s="17" t="s">
        <v>42</v>
      </c>
      <c r="H42" s="35">
        <v>100</v>
      </c>
      <c r="I42" s="41">
        <v>60</v>
      </c>
      <c r="J42" s="42" t="s">
        <v>43</v>
      </c>
      <c r="K42" s="29" t="s">
        <v>183</v>
      </c>
      <c r="L42" s="30"/>
      <c r="M42" s="31"/>
      <c r="N42" s="31"/>
      <c r="O42" s="31"/>
      <c r="P42" s="43"/>
      <c r="Q42" s="23"/>
      <c r="R42" s="23"/>
      <c r="S42" s="23"/>
      <c r="T42" s="23"/>
      <c r="U42" s="23"/>
      <c r="V42" s="23"/>
      <c r="W42" s="23"/>
      <c r="X42" s="23"/>
      <c r="Y42" s="23"/>
      <c r="Z42" s="23"/>
    </row>
    <row r="43" spans="1:26" ht="11.25" customHeight="1" outlineLevel="2">
      <c r="A43" s="25">
        <f t="shared" ref="A43:B43" si="31">A42+1</f>
        <v>50</v>
      </c>
      <c r="B43" s="32">
        <f t="shared" si="31"/>
        <v>39</v>
      </c>
      <c r="C43" s="13" t="s">
        <v>184</v>
      </c>
      <c r="D43" s="33" t="s">
        <v>185</v>
      </c>
      <c r="E43" s="15" t="s">
        <v>47</v>
      </c>
      <c r="F43" s="16" t="s">
        <v>186</v>
      </c>
      <c r="G43" s="17" t="s">
        <v>63</v>
      </c>
      <c r="H43" s="35">
        <v>100</v>
      </c>
      <c r="I43" s="41">
        <v>60</v>
      </c>
      <c r="J43" s="42" t="s">
        <v>43</v>
      </c>
      <c r="K43" s="29" t="s">
        <v>187</v>
      </c>
      <c r="L43" s="30"/>
      <c r="M43" s="31"/>
      <c r="N43" s="31"/>
      <c r="O43" s="31"/>
      <c r="P43" s="43"/>
      <c r="Q43" s="23"/>
      <c r="R43" s="23"/>
      <c r="S43" s="23"/>
      <c r="T43" s="23"/>
      <c r="U43" s="23"/>
      <c r="V43" s="23"/>
      <c r="W43" s="23"/>
      <c r="X43" s="23"/>
      <c r="Y43" s="23"/>
      <c r="Z43" s="23"/>
    </row>
    <row r="44" spans="1:26" ht="11.25" customHeight="1" outlineLevel="2">
      <c r="A44" s="25">
        <f t="shared" ref="A44:B44" si="32">A43+1</f>
        <v>51</v>
      </c>
      <c r="B44" s="32">
        <f t="shared" si="32"/>
        <v>40</v>
      </c>
      <c r="C44" s="13" t="s">
        <v>188</v>
      </c>
      <c r="D44" s="33" t="s">
        <v>189</v>
      </c>
      <c r="E44" s="15" t="s">
        <v>47</v>
      </c>
      <c r="F44" s="16" t="s">
        <v>190</v>
      </c>
      <c r="G44" s="17" t="s">
        <v>42</v>
      </c>
      <c r="H44" s="35">
        <v>100</v>
      </c>
      <c r="I44" s="41">
        <v>60</v>
      </c>
      <c r="J44" s="42" t="s">
        <v>43</v>
      </c>
      <c r="K44" s="29" t="s">
        <v>191</v>
      </c>
      <c r="L44" s="30"/>
      <c r="M44" s="31"/>
      <c r="N44" s="31"/>
      <c r="O44" s="31"/>
      <c r="P44" s="43"/>
      <c r="Q44" s="23"/>
      <c r="R44" s="23"/>
      <c r="S44" s="23"/>
      <c r="T44" s="23"/>
      <c r="U44" s="23"/>
      <c r="V44" s="23"/>
      <c r="W44" s="23"/>
      <c r="X44" s="23"/>
      <c r="Y44" s="23"/>
      <c r="Z44" s="23"/>
    </row>
    <row r="45" spans="1:26" ht="11.25" customHeight="1" outlineLevel="2">
      <c r="A45" s="25">
        <f t="shared" ref="A45:B45" si="33">A44+1</f>
        <v>52</v>
      </c>
      <c r="B45" s="32">
        <f t="shared" si="33"/>
        <v>41</v>
      </c>
      <c r="C45" s="44" t="s">
        <v>192</v>
      </c>
      <c r="D45" s="36" t="s">
        <v>193</v>
      </c>
      <c r="E45" s="15" t="s">
        <v>19</v>
      </c>
      <c r="F45" s="16" t="s">
        <v>194</v>
      </c>
      <c r="G45" s="17" t="s">
        <v>42</v>
      </c>
      <c r="H45" s="35">
        <v>100</v>
      </c>
      <c r="I45" s="41">
        <v>60</v>
      </c>
      <c r="J45" s="42" t="s">
        <v>43</v>
      </c>
      <c r="K45" s="29" t="s">
        <v>195</v>
      </c>
      <c r="L45" s="30"/>
      <c r="M45" s="31"/>
      <c r="N45" s="31"/>
      <c r="O45" s="31"/>
      <c r="P45" s="43"/>
      <c r="Q45" s="23"/>
      <c r="R45" s="23"/>
      <c r="S45" s="23"/>
      <c r="T45" s="23"/>
      <c r="U45" s="23"/>
      <c r="V45" s="23"/>
      <c r="W45" s="23"/>
      <c r="X45" s="23"/>
      <c r="Y45" s="23"/>
      <c r="Z45" s="23"/>
    </row>
    <row r="46" spans="1:26" ht="11.25" customHeight="1" outlineLevel="2">
      <c r="A46" s="25">
        <f t="shared" ref="A46:B46" si="34">A45+1</f>
        <v>53</v>
      </c>
      <c r="B46" s="32">
        <f t="shared" si="34"/>
        <v>42</v>
      </c>
      <c r="C46" s="44" t="s">
        <v>196</v>
      </c>
      <c r="D46" s="36" t="s">
        <v>197</v>
      </c>
      <c r="E46" s="15" t="s">
        <v>19</v>
      </c>
      <c r="F46" s="16" t="s">
        <v>198</v>
      </c>
      <c r="G46" s="17" t="s">
        <v>199</v>
      </c>
      <c r="H46" s="35">
        <v>100</v>
      </c>
      <c r="I46" s="41">
        <v>60</v>
      </c>
      <c r="J46" s="42" t="s">
        <v>43</v>
      </c>
      <c r="K46" s="29" t="s">
        <v>200</v>
      </c>
      <c r="L46" s="30"/>
      <c r="M46" s="31"/>
      <c r="N46" s="31"/>
      <c r="O46" s="31"/>
      <c r="P46" s="43"/>
      <c r="Q46" s="23"/>
      <c r="R46" s="23"/>
      <c r="S46" s="23"/>
      <c r="T46" s="23"/>
      <c r="U46" s="23"/>
      <c r="V46" s="23"/>
      <c r="W46" s="23"/>
      <c r="X46" s="23"/>
      <c r="Y46" s="23"/>
      <c r="Z46" s="23"/>
    </row>
    <row r="47" spans="1:26" ht="11.25" customHeight="1" outlineLevel="2">
      <c r="A47" s="25">
        <f t="shared" ref="A47:B47" si="35">A46+1</f>
        <v>54</v>
      </c>
      <c r="B47" s="32">
        <f t="shared" si="35"/>
        <v>43</v>
      </c>
      <c r="C47" s="44" t="s">
        <v>201</v>
      </c>
      <c r="D47" s="36" t="s">
        <v>202</v>
      </c>
      <c r="E47" s="15" t="s">
        <v>19</v>
      </c>
      <c r="F47" s="16" t="s">
        <v>203</v>
      </c>
      <c r="G47" s="17" t="s">
        <v>42</v>
      </c>
      <c r="H47" s="35">
        <v>100</v>
      </c>
      <c r="I47" s="41">
        <v>60</v>
      </c>
      <c r="J47" s="42" t="s">
        <v>43</v>
      </c>
      <c r="K47" s="29" t="s">
        <v>204</v>
      </c>
      <c r="L47" s="30"/>
      <c r="M47" s="31"/>
      <c r="N47" s="31"/>
      <c r="O47" s="31"/>
      <c r="P47" s="43"/>
      <c r="Q47" s="23"/>
      <c r="R47" s="23"/>
      <c r="S47" s="23"/>
      <c r="T47" s="23"/>
      <c r="U47" s="23"/>
      <c r="V47" s="23"/>
      <c r="W47" s="23"/>
      <c r="X47" s="23"/>
      <c r="Y47" s="23"/>
      <c r="Z47" s="23"/>
    </row>
    <row r="48" spans="1:26" ht="11.25" customHeight="1" outlineLevel="2">
      <c r="A48" s="25">
        <f t="shared" ref="A48:B48" si="36">A47+1</f>
        <v>55</v>
      </c>
      <c r="B48" s="32">
        <f t="shared" si="36"/>
        <v>44</v>
      </c>
      <c r="C48" s="44" t="s">
        <v>205</v>
      </c>
      <c r="D48" s="33" t="s">
        <v>206</v>
      </c>
      <c r="E48" s="15" t="s">
        <v>47</v>
      </c>
      <c r="F48" s="16" t="s">
        <v>207</v>
      </c>
      <c r="G48" s="17" t="s">
        <v>42</v>
      </c>
      <c r="H48" s="35">
        <v>100</v>
      </c>
      <c r="I48" s="41">
        <v>60</v>
      </c>
      <c r="J48" s="42" t="s">
        <v>43</v>
      </c>
      <c r="K48" s="29" t="s">
        <v>208</v>
      </c>
      <c r="L48" s="30"/>
      <c r="M48" s="31"/>
      <c r="N48" s="31"/>
      <c r="O48" s="31"/>
      <c r="P48" s="43"/>
      <c r="Q48" s="23"/>
      <c r="R48" s="23"/>
      <c r="S48" s="23"/>
      <c r="T48" s="23"/>
      <c r="U48" s="23"/>
      <c r="V48" s="23"/>
      <c r="W48" s="23"/>
      <c r="X48" s="23"/>
      <c r="Y48" s="23"/>
      <c r="Z48" s="23"/>
    </row>
    <row r="49" spans="1:26" ht="11.25" customHeight="1" outlineLevel="2">
      <c r="A49" s="25">
        <f t="shared" ref="A49:B49" si="37">A48+1</f>
        <v>56</v>
      </c>
      <c r="B49" s="32">
        <f t="shared" si="37"/>
        <v>45</v>
      </c>
      <c r="C49" s="44" t="s">
        <v>209</v>
      </c>
      <c r="D49" s="33" t="s">
        <v>210</v>
      </c>
      <c r="E49" s="15" t="s">
        <v>47</v>
      </c>
      <c r="F49" s="16" t="s">
        <v>211</v>
      </c>
      <c r="G49" s="17" t="s">
        <v>42</v>
      </c>
      <c r="H49" s="35">
        <v>100</v>
      </c>
      <c r="I49" s="41">
        <v>60</v>
      </c>
      <c r="J49" s="42" t="s">
        <v>43</v>
      </c>
      <c r="K49" s="29" t="s">
        <v>212</v>
      </c>
      <c r="L49" s="30"/>
      <c r="M49" s="31"/>
      <c r="N49" s="31"/>
      <c r="O49" s="31"/>
      <c r="P49" s="43"/>
      <c r="Q49" s="23"/>
      <c r="R49" s="23"/>
      <c r="S49" s="23"/>
      <c r="T49" s="23"/>
      <c r="U49" s="23"/>
      <c r="V49" s="23"/>
      <c r="W49" s="23"/>
      <c r="X49" s="23"/>
      <c r="Y49" s="23"/>
      <c r="Z49" s="23"/>
    </row>
    <row r="50" spans="1:26" ht="11.25" customHeight="1" outlineLevel="2">
      <c r="A50" s="25">
        <f t="shared" ref="A50:B50" si="38">A49+1</f>
        <v>57</v>
      </c>
      <c r="B50" s="32">
        <f t="shared" si="38"/>
        <v>46</v>
      </c>
      <c r="C50" s="44" t="s">
        <v>213</v>
      </c>
      <c r="D50" s="33" t="s">
        <v>214</v>
      </c>
      <c r="E50" s="15" t="s">
        <v>47</v>
      </c>
      <c r="F50" s="16" t="s">
        <v>215</v>
      </c>
      <c r="G50" s="17" t="s">
        <v>216</v>
      </c>
      <c r="H50" s="35">
        <v>100</v>
      </c>
      <c r="I50" s="41">
        <v>60</v>
      </c>
      <c r="J50" s="42" t="s">
        <v>43</v>
      </c>
      <c r="K50" s="29" t="s">
        <v>217</v>
      </c>
      <c r="L50" s="30"/>
      <c r="M50" s="31"/>
      <c r="N50" s="31"/>
      <c r="O50" s="31"/>
      <c r="P50" s="43"/>
      <c r="Q50" s="23"/>
      <c r="R50" s="23"/>
      <c r="S50" s="23"/>
      <c r="T50" s="23"/>
      <c r="U50" s="23"/>
      <c r="V50" s="23"/>
      <c r="W50" s="23"/>
      <c r="X50" s="23"/>
      <c r="Y50" s="23"/>
      <c r="Z50" s="23"/>
    </row>
    <row r="51" spans="1:26" ht="11.25" customHeight="1" outlineLevel="2">
      <c r="A51" s="25">
        <f t="shared" ref="A51:B51" si="39">A50+1</f>
        <v>58</v>
      </c>
      <c r="B51" s="32">
        <f t="shared" si="39"/>
        <v>47</v>
      </c>
      <c r="C51" s="44" t="s">
        <v>218</v>
      </c>
      <c r="D51" s="33" t="s">
        <v>219</v>
      </c>
      <c r="E51" s="15" t="s">
        <v>47</v>
      </c>
      <c r="F51" s="16" t="s">
        <v>220</v>
      </c>
      <c r="G51" s="17" t="s">
        <v>63</v>
      </c>
      <c r="H51" s="35">
        <v>100</v>
      </c>
      <c r="I51" s="41">
        <v>60</v>
      </c>
      <c r="J51" s="42" t="s">
        <v>94</v>
      </c>
      <c r="K51" s="29" t="s">
        <v>221</v>
      </c>
      <c r="L51" s="30"/>
      <c r="M51" s="31"/>
      <c r="N51" s="31"/>
      <c r="O51" s="31"/>
      <c r="P51" s="43"/>
      <c r="Q51" s="23"/>
      <c r="R51" s="23"/>
      <c r="S51" s="23"/>
      <c r="T51" s="23"/>
      <c r="U51" s="23"/>
      <c r="V51" s="23"/>
      <c r="W51" s="23"/>
      <c r="X51" s="23"/>
      <c r="Y51" s="23"/>
      <c r="Z51" s="23"/>
    </row>
    <row r="52" spans="1:26" ht="11.25" customHeight="1">
      <c r="A52" s="25"/>
      <c r="B52" s="173" t="s">
        <v>222</v>
      </c>
      <c r="C52" s="171"/>
      <c r="D52" s="171"/>
      <c r="E52" s="171"/>
      <c r="F52" s="171"/>
      <c r="G52" s="171"/>
      <c r="H52" s="171"/>
      <c r="I52" s="171"/>
      <c r="J52" s="171"/>
      <c r="K52" s="171"/>
      <c r="L52" s="171"/>
      <c r="M52" s="171"/>
      <c r="N52" s="171"/>
      <c r="O52" s="171"/>
      <c r="P52" s="172"/>
      <c r="Q52" s="23"/>
      <c r="R52" s="23"/>
      <c r="S52" s="23"/>
      <c r="T52" s="23"/>
      <c r="U52" s="23"/>
      <c r="V52" s="23"/>
      <c r="W52" s="23"/>
      <c r="X52" s="23"/>
      <c r="Y52" s="23"/>
      <c r="Z52" s="23"/>
    </row>
    <row r="53" spans="1:26" ht="9.75" customHeight="1" outlineLevel="2">
      <c r="A53" s="25" t="e">
        <f>#REF!+1</f>
        <v>#REF!</v>
      </c>
      <c r="B53" s="12">
        <f>B51+1</f>
        <v>48</v>
      </c>
      <c r="C53" s="44" t="s">
        <v>223</v>
      </c>
      <c r="D53" s="14" t="s">
        <v>224</v>
      </c>
      <c r="E53" s="15" t="s">
        <v>19</v>
      </c>
      <c r="F53" s="16" t="s">
        <v>225</v>
      </c>
      <c r="G53" s="40" t="s">
        <v>42</v>
      </c>
      <c r="H53" s="35">
        <v>100</v>
      </c>
      <c r="I53" s="41">
        <v>40</v>
      </c>
      <c r="J53" s="42" t="s">
        <v>43</v>
      </c>
      <c r="K53" s="29" t="s">
        <v>226</v>
      </c>
      <c r="L53" s="30"/>
      <c r="M53" s="31"/>
      <c r="N53" s="31"/>
      <c r="O53" s="31"/>
      <c r="P53" s="43"/>
      <c r="Q53" s="10"/>
      <c r="R53" s="10"/>
      <c r="S53" s="10"/>
      <c r="T53" s="10"/>
      <c r="U53" s="10"/>
      <c r="V53" s="10"/>
      <c r="W53" s="10"/>
      <c r="X53" s="10"/>
      <c r="Y53" s="10"/>
      <c r="Z53" s="10"/>
    </row>
    <row r="54" spans="1:26" ht="11.25" customHeight="1" outlineLevel="2">
      <c r="A54" s="25" t="e">
        <f t="shared" ref="A54:B54" si="40">A53+1</f>
        <v>#REF!</v>
      </c>
      <c r="B54" s="32">
        <f t="shared" si="40"/>
        <v>49</v>
      </c>
      <c r="C54" s="44" t="s">
        <v>227</v>
      </c>
      <c r="D54" s="33" t="s">
        <v>228</v>
      </c>
      <c r="E54" s="15" t="s">
        <v>47</v>
      </c>
      <c r="F54" s="16" t="s">
        <v>229</v>
      </c>
      <c r="G54" s="17" t="s">
        <v>63</v>
      </c>
      <c r="H54" s="35">
        <v>100</v>
      </c>
      <c r="I54" s="41">
        <v>40</v>
      </c>
      <c r="J54" s="42" t="s">
        <v>43</v>
      </c>
      <c r="K54" s="29" t="s">
        <v>230</v>
      </c>
      <c r="L54" s="45"/>
      <c r="M54" s="31"/>
      <c r="N54" s="31"/>
      <c r="O54" s="31"/>
      <c r="P54" s="43"/>
      <c r="Q54" s="23"/>
      <c r="R54" s="23"/>
      <c r="S54" s="23"/>
      <c r="T54" s="23"/>
      <c r="U54" s="23"/>
      <c r="V54" s="23"/>
      <c r="W54" s="23"/>
      <c r="X54" s="23"/>
      <c r="Y54" s="23"/>
      <c r="Z54" s="23"/>
    </row>
    <row r="55" spans="1:26" ht="11.25" customHeight="1" outlineLevel="2">
      <c r="A55" s="25" t="e">
        <f t="shared" ref="A55:B55" si="41">A54+1</f>
        <v>#REF!</v>
      </c>
      <c r="B55" s="32">
        <f t="shared" si="41"/>
        <v>50</v>
      </c>
      <c r="C55" s="44" t="s">
        <v>231</v>
      </c>
      <c r="D55" s="33" t="s">
        <v>232</v>
      </c>
      <c r="E55" s="15" t="s">
        <v>47</v>
      </c>
      <c r="F55" s="16" t="s">
        <v>233</v>
      </c>
      <c r="G55" s="17" t="s">
        <v>63</v>
      </c>
      <c r="H55" s="35">
        <v>100</v>
      </c>
      <c r="I55" s="41">
        <v>60</v>
      </c>
      <c r="J55" s="42" t="s">
        <v>94</v>
      </c>
      <c r="K55" s="29" t="s">
        <v>234</v>
      </c>
      <c r="L55" s="30"/>
      <c r="M55" s="31"/>
      <c r="N55" s="31"/>
      <c r="O55" s="31"/>
      <c r="P55" s="43"/>
      <c r="Q55" s="23"/>
      <c r="R55" s="23"/>
      <c r="S55" s="23"/>
      <c r="T55" s="23"/>
      <c r="U55" s="23"/>
      <c r="V55" s="23"/>
      <c r="W55" s="23"/>
      <c r="X55" s="23"/>
      <c r="Y55" s="23"/>
      <c r="Z55" s="23"/>
    </row>
    <row r="56" spans="1:26" ht="11.25" customHeight="1" outlineLevel="2">
      <c r="A56" s="25" t="e">
        <f t="shared" ref="A56:B56" si="42">A55+1</f>
        <v>#REF!</v>
      </c>
      <c r="B56" s="32">
        <f t="shared" si="42"/>
        <v>51</v>
      </c>
      <c r="C56" s="44" t="s">
        <v>235</v>
      </c>
      <c r="D56" s="33" t="s">
        <v>236</v>
      </c>
      <c r="E56" s="15" t="s">
        <v>47</v>
      </c>
      <c r="F56" s="16" t="s">
        <v>237</v>
      </c>
      <c r="G56" s="17" t="s">
        <v>238</v>
      </c>
      <c r="H56" s="35">
        <v>100</v>
      </c>
      <c r="I56" s="41">
        <v>60</v>
      </c>
      <c r="J56" s="42" t="s">
        <v>43</v>
      </c>
      <c r="K56" s="29" t="s">
        <v>239</v>
      </c>
      <c r="L56" s="30"/>
      <c r="M56" s="31"/>
      <c r="N56" s="31"/>
      <c r="O56" s="31"/>
      <c r="P56" s="43"/>
      <c r="Q56" s="23"/>
      <c r="R56" s="23"/>
      <c r="S56" s="23"/>
      <c r="T56" s="23"/>
      <c r="U56" s="23"/>
      <c r="V56" s="23"/>
      <c r="W56" s="23"/>
      <c r="X56" s="23"/>
      <c r="Y56" s="23"/>
      <c r="Z56" s="23"/>
    </row>
    <row r="57" spans="1:26" ht="11.25" customHeight="1" outlineLevel="2">
      <c r="A57" s="25" t="e">
        <f t="shared" ref="A57:B57" si="43">A56+1</f>
        <v>#REF!</v>
      </c>
      <c r="B57" s="32">
        <f t="shared" si="43"/>
        <v>52</v>
      </c>
      <c r="C57" s="44" t="s">
        <v>240</v>
      </c>
      <c r="D57" s="33" t="s">
        <v>241</v>
      </c>
      <c r="E57" s="15" t="s">
        <v>47</v>
      </c>
      <c r="F57" s="16" t="s">
        <v>242</v>
      </c>
      <c r="G57" s="17" t="s">
        <v>238</v>
      </c>
      <c r="H57" s="35">
        <v>100</v>
      </c>
      <c r="I57" s="41">
        <v>60</v>
      </c>
      <c r="J57" s="42" t="s">
        <v>43</v>
      </c>
      <c r="K57" s="29" t="s">
        <v>243</v>
      </c>
      <c r="L57" s="30"/>
      <c r="M57" s="31"/>
      <c r="N57" s="31"/>
      <c r="O57" s="31"/>
      <c r="P57" s="43"/>
      <c r="Q57" s="23"/>
      <c r="R57" s="23"/>
      <c r="S57" s="23"/>
      <c r="T57" s="23"/>
      <c r="U57" s="23"/>
      <c r="V57" s="23"/>
      <c r="W57" s="23"/>
      <c r="X57" s="23"/>
      <c r="Y57" s="23"/>
      <c r="Z57" s="23"/>
    </row>
    <row r="58" spans="1:26" ht="11.25" customHeight="1" outlineLevel="2">
      <c r="A58" s="25" t="e">
        <f t="shared" ref="A58:B58" si="44">A57+1</f>
        <v>#REF!</v>
      </c>
      <c r="B58" s="32">
        <f t="shared" si="44"/>
        <v>53</v>
      </c>
      <c r="C58" s="44" t="s">
        <v>244</v>
      </c>
      <c r="D58" s="36" t="s">
        <v>245</v>
      </c>
      <c r="E58" s="15" t="s">
        <v>19</v>
      </c>
      <c r="F58" s="16" t="s">
        <v>246</v>
      </c>
      <c r="G58" s="17" t="s">
        <v>199</v>
      </c>
      <c r="H58" s="35">
        <v>100</v>
      </c>
      <c r="I58" s="41">
        <v>60</v>
      </c>
      <c r="J58" s="42" t="s">
        <v>43</v>
      </c>
      <c r="K58" s="29" t="s">
        <v>247</v>
      </c>
      <c r="L58" s="30"/>
      <c r="M58" s="31"/>
      <c r="N58" s="31"/>
      <c r="O58" s="31"/>
      <c r="P58" s="43"/>
      <c r="Q58" s="23"/>
      <c r="R58" s="23"/>
      <c r="S58" s="23"/>
      <c r="T58" s="23"/>
      <c r="U58" s="23"/>
      <c r="V58" s="23"/>
      <c r="W58" s="23"/>
      <c r="X58" s="23"/>
      <c r="Y58" s="23"/>
      <c r="Z58" s="23"/>
    </row>
    <row r="59" spans="1:26" ht="11.25" customHeight="1" outlineLevel="2">
      <c r="A59" s="25" t="e">
        <f t="shared" ref="A59:B59" si="45">A58+1</f>
        <v>#REF!</v>
      </c>
      <c r="B59" s="32">
        <f t="shared" si="45"/>
        <v>54</v>
      </c>
      <c r="C59" s="44" t="s">
        <v>248</v>
      </c>
      <c r="D59" s="36" t="s">
        <v>249</v>
      </c>
      <c r="E59" s="15" t="s">
        <v>19</v>
      </c>
      <c r="F59" s="16" t="s">
        <v>250</v>
      </c>
      <c r="G59" s="17" t="s">
        <v>42</v>
      </c>
      <c r="H59" s="35">
        <v>100</v>
      </c>
      <c r="I59" s="41">
        <v>60</v>
      </c>
      <c r="J59" s="42" t="s">
        <v>43</v>
      </c>
      <c r="K59" s="29" t="s">
        <v>251</v>
      </c>
      <c r="L59" s="30"/>
      <c r="M59" s="31"/>
      <c r="N59" s="31"/>
      <c r="O59" s="31"/>
      <c r="P59" s="43"/>
      <c r="Q59" s="23"/>
      <c r="R59" s="23"/>
      <c r="S59" s="23"/>
      <c r="T59" s="23"/>
      <c r="U59" s="23"/>
      <c r="V59" s="23"/>
      <c r="W59" s="23"/>
      <c r="X59" s="23"/>
      <c r="Y59" s="23"/>
      <c r="Z59" s="23"/>
    </row>
    <row r="60" spans="1:26" ht="11.25" customHeight="1" outlineLevel="2">
      <c r="A60" s="25" t="e">
        <f t="shared" ref="A60:B60" si="46">A59+1</f>
        <v>#REF!</v>
      </c>
      <c r="B60" s="32">
        <f t="shared" si="46"/>
        <v>55</v>
      </c>
      <c r="C60" s="44" t="s">
        <v>252</v>
      </c>
      <c r="D60" s="33" t="s">
        <v>253</v>
      </c>
      <c r="E60" s="15" t="s">
        <v>47</v>
      </c>
      <c r="F60" s="16" t="s">
        <v>254</v>
      </c>
      <c r="G60" s="17" t="s">
        <v>238</v>
      </c>
      <c r="H60" s="35">
        <v>100</v>
      </c>
      <c r="I60" s="41">
        <v>60</v>
      </c>
      <c r="J60" s="42" t="s">
        <v>43</v>
      </c>
      <c r="K60" s="29" t="s">
        <v>255</v>
      </c>
      <c r="L60" s="30"/>
      <c r="M60" s="31"/>
      <c r="N60" s="31"/>
      <c r="O60" s="31"/>
      <c r="P60" s="43"/>
      <c r="Q60" s="23"/>
      <c r="R60" s="23"/>
      <c r="S60" s="23"/>
      <c r="T60" s="23"/>
      <c r="U60" s="23"/>
      <c r="V60" s="23"/>
      <c r="W60" s="23"/>
      <c r="X60" s="23"/>
      <c r="Y60" s="23"/>
      <c r="Z60" s="23"/>
    </row>
    <row r="61" spans="1:26" ht="11.25" customHeight="1" outlineLevel="2">
      <c r="A61" s="25" t="e">
        <f t="shared" ref="A61:B61" si="47">A60+1</f>
        <v>#REF!</v>
      </c>
      <c r="B61" s="32">
        <f t="shared" si="47"/>
        <v>56</v>
      </c>
      <c r="C61" s="44" t="s">
        <v>256</v>
      </c>
      <c r="D61" s="36" t="s">
        <v>257</v>
      </c>
      <c r="E61" s="15" t="s">
        <v>19</v>
      </c>
      <c r="F61" s="16" t="s">
        <v>258</v>
      </c>
      <c r="G61" s="17" t="s">
        <v>63</v>
      </c>
      <c r="H61" s="35">
        <v>100</v>
      </c>
      <c r="I61" s="41">
        <v>60</v>
      </c>
      <c r="J61" s="42" t="s">
        <v>43</v>
      </c>
      <c r="K61" s="29" t="s">
        <v>259</v>
      </c>
      <c r="L61" s="30"/>
      <c r="M61" s="31"/>
      <c r="N61" s="31"/>
      <c r="O61" s="31"/>
      <c r="P61" s="43"/>
      <c r="Q61" s="23"/>
      <c r="R61" s="23"/>
      <c r="S61" s="23"/>
      <c r="T61" s="23"/>
      <c r="U61" s="23"/>
      <c r="V61" s="23"/>
      <c r="W61" s="23"/>
      <c r="X61" s="23"/>
      <c r="Y61" s="23"/>
      <c r="Z61" s="23"/>
    </row>
    <row r="62" spans="1:26" ht="11.25" customHeight="1" outlineLevel="2">
      <c r="A62" s="25" t="e">
        <f t="shared" ref="A62:B62" si="48">A61+1</f>
        <v>#REF!</v>
      </c>
      <c r="B62" s="32">
        <f t="shared" si="48"/>
        <v>57</v>
      </c>
      <c r="C62" s="44" t="s">
        <v>260</v>
      </c>
      <c r="D62" s="36" t="s">
        <v>261</v>
      </c>
      <c r="E62" s="15" t="s">
        <v>19</v>
      </c>
      <c r="F62" s="16" t="s">
        <v>262</v>
      </c>
      <c r="G62" s="17" t="s">
        <v>199</v>
      </c>
      <c r="H62" s="35">
        <v>100</v>
      </c>
      <c r="I62" s="41">
        <v>60</v>
      </c>
      <c r="J62" s="42" t="s">
        <v>43</v>
      </c>
      <c r="K62" s="29" t="s">
        <v>263</v>
      </c>
      <c r="L62" s="30"/>
      <c r="M62" s="31"/>
      <c r="N62" s="31"/>
      <c r="O62" s="31"/>
      <c r="P62" s="43"/>
      <c r="Q62" s="23"/>
      <c r="R62" s="23"/>
      <c r="S62" s="23"/>
      <c r="T62" s="23"/>
      <c r="U62" s="23"/>
      <c r="V62" s="23"/>
      <c r="W62" s="23"/>
      <c r="X62" s="23"/>
      <c r="Y62" s="23"/>
      <c r="Z62" s="23"/>
    </row>
    <row r="63" spans="1:26" ht="11.25" customHeight="1" outlineLevel="2">
      <c r="A63" s="25" t="e">
        <f t="shared" ref="A63:B63" si="49">A60+1</f>
        <v>#REF!</v>
      </c>
      <c r="B63" s="46">
        <f t="shared" si="49"/>
        <v>56</v>
      </c>
      <c r="C63" s="44" t="s">
        <v>264</v>
      </c>
      <c r="D63" s="47" t="s">
        <v>265</v>
      </c>
      <c r="E63" s="15" t="s">
        <v>47</v>
      </c>
      <c r="F63" s="16" t="s">
        <v>266</v>
      </c>
      <c r="G63" s="34" t="s">
        <v>199</v>
      </c>
      <c r="H63" s="35">
        <v>100</v>
      </c>
      <c r="I63" s="41">
        <v>60</v>
      </c>
      <c r="J63" s="42" t="s">
        <v>43</v>
      </c>
      <c r="K63" s="29" t="s">
        <v>267</v>
      </c>
      <c r="L63" s="30"/>
      <c r="M63" s="31"/>
      <c r="N63" s="31"/>
      <c r="O63" s="31"/>
      <c r="P63" s="43"/>
      <c r="Q63" s="23"/>
      <c r="R63" s="23"/>
      <c r="S63" s="23"/>
      <c r="T63" s="23"/>
      <c r="U63" s="23"/>
      <c r="V63" s="23"/>
      <c r="W63" s="23"/>
      <c r="X63" s="23"/>
      <c r="Y63" s="23"/>
      <c r="Z63" s="23"/>
    </row>
    <row r="64" spans="1:26" ht="11.25" customHeight="1" outlineLevel="2">
      <c r="A64" s="25" t="e">
        <f t="shared" ref="A64:B64" si="50">A59+1</f>
        <v>#REF!</v>
      </c>
      <c r="B64" s="46">
        <f t="shared" si="50"/>
        <v>55</v>
      </c>
      <c r="C64" s="44" t="s">
        <v>268</v>
      </c>
      <c r="D64" s="47" t="s">
        <v>269</v>
      </c>
      <c r="E64" s="15" t="s">
        <v>47</v>
      </c>
      <c r="F64" s="16" t="s">
        <v>270</v>
      </c>
      <c r="G64" s="34" t="s">
        <v>238</v>
      </c>
      <c r="H64" s="35">
        <v>100</v>
      </c>
      <c r="I64" s="41">
        <v>60</v>
      </c>
      <c r="J64" s="42" t="s">
        <v>43</v>
      </c>
      <c r="K64" s="29" t="s">
        <v>271</v>
      </c>
      <c r="L64" s="30"/>
      <c r="M64" s="31"/>
      <c r="N64" s="31"/>
      <c r="O64" s="31"/>
      <c r="P64" s="43"/>
      <c r="Q64" s="23"/>
      <c r="R64" s="23"/>
      <c r="S64" s="23"/>
      <c r="T64" s="23"/>
      <c r="U64" s="23"/>
      <c r="V64" s="23"/>
      <c r="W64" s="23"/>
      <c r="X64" s="23"/>
      <c r="Y64" s="23"/>
      <c r="Z64" s="23"/>
    </row>
    <row r="65" spans="1:26" ht="11.25" customHeight="1">
      <c r="A65" s="25"/>
      <c r="B65" s="173" t="s">
        <v>272</v>
      </c>
      <c r="C65" s="171"/>
      <c r="D65" s="171"/>
      <c r="E65" s="171"/>
      <c r="F65" s="171"/>
      <c r="G65" s="171"/>
      <c r="H65" s="171"/>
      <c r="I65" s="171"/>
      <c r="J65" s="171"/>
      <c r="K65" s="171"/>
      <c r="L65" s="171"/>
      <c r="M65" s="171"/>
      <c r="N65" s="171"/>
      <c r="O65" s="171"/>
      <c r="P65" s="172"/>
      <c r="Q65" s="23"/>
      <c r="R65" s="23"/>
      <c r="S65" s="23"/>
      <c r="T65" s="23"/>
      <c r="U65" s="23"/>
      <c r="V65" s="23"/>
      <c r="W65" s="23"/>
      <c r="X65" s="23"/>
      <c r="Y65" s="23"/>
      <c r="Z65" s="23"/>
    </row>
    <row r="66" spans="1:26" ht="9.75" customHeight="1" outlineLevel="2">
      <c r="A66" s="25">
        <v>78</v>
      </c>
      <c r="B66" s="12">
        <f>B64+1</f>
        <v>56</v>
      </c>
      <c r="C66" s="44" t="s">
        <v>273</v>
      </c>
      <c r="D66" s="14" t="s">
        <v>274</v>
      </c>
      <c r="E66" s="15" t="s">
        <v>19</v>
      </c>
      <c r="F66" s="16" t="s">
        <v>275</v>
      </c>
      <c r="G66" s="40" t="s">
        <v>276</v>
      </c>
      <c r="H66" s="35">
        <v>100</v>
      </c>
      <c r="I66" s="41">
        <v>60</v>
      </c>
      <c r="J66" s="42" t="s">
        <v>43</v>
      </c>
      <c r="K66" s="29" t="s">
        <v>277</v>
      </c>
      <c r="L66" s="30"/>
      <c r="M66" s="31"/>
      <c r="N66" s="31"/>
      <c r="O66" s="31"/>
      <c r="P66" s="43"/>
      <c r="Q66" s="10"/>
      <c r="R66" s="10"/>
      <c r="S66" s="10"/>
      <c r="T66" s="10"/>
      <c r="U66" s="10"/>
      <c r="V66" s="10"/>
      <c r="W66" s="10"/>
      <c r="X66" s="10"/>
      <c r="Y66" s="10"/>
      <c r="Z66" s="10"/>
    </row>
    <row r="67" spans="1:26" ht="11.25" customHeight="1" outlineLevel="2">
      <c r="A67" s="25">
        <f t="shared" ref="A67:B67" si="51">A66+1</f>
        <v>79</v>
      </c>
      <c r="B67" s="32">
        <f t="shared" si="51"/>
        <v>57</v>
      </c>
      <c r="C67" s="44" t="s">
        <v>278</v>
      </c>
      <c r="D67" s="33" t="s">
        <v>279</v>
      </c>
      <c r="E67" s="15" t="s">
        <v>92</v>
      </c>
      <c r="F67" s="16" t="s">
        <v>280</v>
      </c>
      <c r="G67" s="17" t="s">
        <v>169</v>
      </c>
      <c r="H67" s="35">
        <v>100</v>
      </c>
      <c r="I67" s="41">
        <v>80</v>
      </c>
      <c r="J67" s="42" t="s">
        <v>43</v>
      </c>
      <c r="K67" s="29" t="s">
        <v>281</v>
      </c>
      <c r="L67" s="30"/>
      <c r="M67" s="31"/>
      <c r="N67" s="31"/>
      <c r="O67" s="31"/>
      <c r="P67" s="43"/>
      <c r="Q67" s="23"/>
      <c r="R67" s="23"/>
      <c r="S67" s="23"/>
      <c r="T67" s="23"/>
      <c r="U67" s="23"/>
      <c r="V67" s="23"/>
      <c r="W67" s="23"/>
      <c r="X67" s="23"/>
      <c r="Y67" s="23"/>
      <c r="Z67" s="23"/>
    </row>
    <row r="68" spans="1:26" ht="11.25" customHeight="1" outlineLevel="2">
      <c r="A68" s="25" t="e">
        <f>#REF!+1</f>
        <v>#REF!</v>
      </c>
      <c r="B68" s="32">
        <f>B67+1</f>
        <v>58</v>
      </c>
      <c r="C68" s="44" t="s">
        <v>282</v>
      </c>
      <c r="D68" s="14" t="s">
        <v>283</v>
      </c>
      <c r="E68" s="15" t="s">
        <v>19</v>
      </c>
      <c r="F68" s="16" t="s">
        <v>284</v>
      </c>
      <c r="G68" s="17" t="s">
        <v>285</v>
      </c>
      <c r="H68" s="35">
        <v>100</v>
      </c>
      <c r="I68" s="41">
        <v>60</v>
      </c>
      <c r="J68" s="42" t="s">
        <v>94</v>
      </c>
      <c r="K68" s="29" t="s">
        <v>286</v>
      </c>
      <c r="L68" s="30"/>
      <c r="M68" s="31"/>
      <c r="N68" s="31"/>
      <c r="O68" s="31"/>
      <c r="P68" s="43"/>
      <c r="Q68" s="23"/>
      <c r="R68" s="23"/>
      <c r="S68" s="23"/>
      <c r="T68" s="23"/>
      <c r="U68" s="23"/>
      <c r="V68" s="23"/>
      <c r="W68" s="23"/>
      <c r="X68" s="23"/>
      <c r="Y68" s="23"/>
      <c r="Z68" s="23"/>
    </row>
    <row r="69" spans="1:26" ht="11.25" customHeight="1" outlineLevel="2">
      <c r="A69" s="25" t="e">
        <f t="shared" ref="A69:B69" si="52">A68+1</f>
        <v>#REF!</v>
      </c>
      <c r="B69" s="32">
        <f t="shared" si="52"/>
        <v>59</v>
      </c>
      <c r="C69" s="44" t="s">
        <v>287</v>
      </c>
      <c r="D69" s="33" t="s">
        <v>288</v>
      </c>
      <c r="E69" s="15" t="s">
        <v>47</v>
      </c>
      <c r="F69" s="16" t="s">
        <v>289</v>
      </c>
      <c r="G69" s="17" t="s">
        <v>42</v>
      </c>
      <c r="H69" s="35">
        <v>100</v>
      </c>
      <c r="I69" s="41">
        <v>60</v>
      </c>
      <c r="J69" s="42" t="s">
        <v>94</v>
      </c>
      <c r="K69" s="29" t="s">
        <v>290</v>
      </c>
      <c r="L69" s="30"/>
      <c r="M69" s="31"/>
      <c r="N69" s="31"/>
      <c r="O69" s="31"/>
      <c r="P69" s="43"/>
      <c r="Q69" s="23"/>
      <c r="R69" s="23"/>
      <c r="S69" s="23"/>
      <c r="T69" s="23"/>
      <c r="U69" s="23"/>
      <c r="V69" s="23"/>
      <c r="W69" s="23"/>
      <c r="X69" s="23"/>
      <c r="Y69" s="23"/>
      <c r="Z69" s="23"/>
    </row>
    <row r="70" spans="1:26" ht="11.25" customHeight="1" outlineLevel="2">
      <c r="A70" s="25">
        <f t="shared" ref="A70:A72" si="53">A67+1</f>
        <v>80</v>
      </c>
      <c r="B70" s="32">
        <f t="shared" ref="B70:B72" si="54">B69+1</f>
        <v>60</v>
      </c>
      <c r="C70" s="44" t="s">
        <v>291</v>
      </c>
      <c r="D70" s="33" t="s">
        <v>292</v>
      </c>
      <c r="E70" s="15" t="s">
        <v>47</v>
      </c>
      <c r="F70" s="16" t="s">
        <v>293</v>
      </c>
      <c r="G70" s="17" t="s">
        <v>42</v>
      </c>
      <c r="H70" s="35">
        <v>100</v>
      </c>
      <c r="I70" s="41">
        <v>60</v>
      </c>
      <c r="J70" s="42" t="s">
        <v>43</v>
      </c>
      <c r="K70" s="29" t="s">
        <v>294</v>
      </c>
      <c r="L70" s="30"/>
      <c r="M70" s="31"/>
      <c r="N70" s="31"/>
      <c r="O70" s="31"/>
      <c r="P70" s="43"/>
      <c r="Q70" s="23"/>
      <c r="R70" s="23"/>
      <c r="S70" s="23"/>
      <c r="T70" s="23"/>
      <c r="U70" s="23"/>
      <c r="V70" s="23"/>
      <c r="W70" s="23"/>
      <c r="X70" s="23"/>
      <c r="Y70" s="23"/>
      <c r="Z70" s="23"/>
    </row>
    <row r="71" spans="1:26" ht="11.25" customHeight="1" outlineLevel="2">
      <c r="A71" s="25" t="e">
        <f t="shared" si="53"/>
        <v>#REF!</v>
      </c>
      <c r="B71" s="32">
        <f t="shared" si="54"/>
        <v>61</v>
      </c>
      <c r="C71" s="44" t="s">
        <v>295</v>
      </c>
      <c r="D71" s="33" t="s">
        <v>296</v>
      </c>
      <c r="E71" s="15" t="s">
        <v>92</v>
      </c>
      <c r="F71" s="16" t="s">
        <v>297</v>
      </c>
      <c r="G71" s="17" t="s">
        <v>169</v>
      </c>
      <c r="H71" s="35">
        <v>100</v>
      </c>
      <c r="I71" s="41">
        <v>80</v>
      </c>
      <c r="J71" s="42" t="s">
        <v>43</v>
      </c>
      <c r="K71" s="29" t="s">
        <v>298</v>
      </c>
      <c r="L71" s="30"/>
      <c r="M71" s="31"/>
      <c r="N71" s="31"/>
      <c r="O71" s="31"/>
      <c r="P71" s="43"/>
      <c r="Q71" s="23"/>
      <c r="R71" s="23"/>
      <c r="S71" s="23"/>
      <c r="T71" s="23"/>
      <c r="U71" s="23"/>
      <c r="V71" s="23"/>
      <c r="W71" s="23"/>
      <c r="X71" s="23"/>
      <c r="Y71" s="23"/>
      <c r="Z71" s="23"/>
    </row>
    <row r="72" spans="1:26" ht="11.25" customHeight="1" outlineLevel="2">
      <c r="A72" s="25" t="e">
        <f t="shared" si="53"/>
        <v>#REF!</v>
      </c>
      <c r="B72" s="32">
        <f t="shared" si="54"/>
        <v>62</v>
      </c>
      <c r="C72" s="44" t="s">
        <v>299</v>
      </c>
      <c r="D72" s="33" t="s">
        <v>300</v>
      </c>
      <c r="E72" s="15" t="s">
        <v>92</v>
      </c>
      <c r="F72" s="16" t="s">
        <v>301</v>
      </c>
      <c r="G72" s="17" t="s">
        <v>276</v>
      </c>
      <c r="H72" s="35">
        <v>100</v>
      </c>
      <c r="I72" s="41">
        <v>60</v>
      </c>
      <c r="J72" s="42" t="s">
        <v>94</v>
      </c>
      <c r="K72" s="29" t="s">
        <v>302</v>
      </c>
      <c r="L72" s="30"/>
      <c r="M72" s="31"/>
      <c r="N72" s="31"/>
      <c r="O72" s="31"/>
      <c r="P72" s="43"/>
      <c r="Q72" s="23"/>
      <c r="R72" s="23"/>
      <c r="S72" s="23"/>
      <c r="T72" s="23"/>
      <c r="U72" s="23"/>
      <c r="V72" s="23"/>
      <c r="W72" s="23"/>
      <c r="X72" s="23"/>
      <c r="Y72" s="23"/>
      <c r="Z72" s="23"/>
    </row>
    <row r="73" spans="1:26" ht="11.25" customHeight="1" outlineLevel="2">
      <c r="A73" s="25" t="e">
        <f t="shared" ref="A73:B73" si="55">A72+1</f>
        <v>#REF!</v>
      </c>
      <c r="B73" s="32">
        <f t="shared" si="55"/>
        <v>63</v>
      </c>
      <c r="C73" s="44" t="s">
        <v>303</v>
      </c>
      <c r="D73" s="14" t="s">
        <v>304</v>
      </c>
      <c r="E73" s="15" t="s">
        <v>19</v>
      </c>
      <c r="F73" s="16" t="s">
        <v>305</v>
      </c>
      <c r="G73" s="17" t="s">
        <v>42</v>
      </c>
      <c r="H73" s="35">
        <v>100</v>
      </c>
      <c r="I73" s="41">
        <v>60</v>
      </c>
      <c r="J73" s="42" t="s">
        <v>43</v>
      </c>
      <c r="K73" s="29" t="s">
        <v>306</v>
      </c>
      <c r="L73" s="30"/>
      <c r="M73" s="31"/>
      <c r="N73" s="31"/>
      <c r="O73" s="31"/>
      <c r="P73" s="43"/>
      <c r="Q73" s="23"/>
      <c r="R73" s="23"/>
      <c r="S73" s="23"/>
      <c r="T73" s="23"/>
      <c r="U73" s="23"/>
      <c r="V73" s="23"/>
      <c r="W73" s="23"/>
      <c r="X73" s="23"/>
      <c r="Y73" s="23"/>
      <c r="Z73" s="23"/>
    </row>
    <row r="74" spans="1:26" ht="11.25" customHeight="1" outlineLevel="2">
      <c r="A74" s="25" t="e">
        <f t="shared" ref="A74:A76" si="56">A68+1</f>
        <v>#REF!</v>
      </c>
      <c r="B74" s="32">
        <f t="shared" ref="B74:B77" si="57">B73+1</f>
        <v>64</v>
      </c>
      <c r="C74" s="44" t="s">
        <v>307</v>
      </c>
      <c r="D74" s="33" t="s">
        <v>216</v>
      </c>
      <c r="E74" s="15" t="s">
        <v>47</v>
      </c>
      <c r="F74" s="16" t="s">
        <v>308</v>
      </c>
      <c r="G74" s="17" t="s">
        <v>216</v>
      </c>
      <c r="H74" s="35">
        <v>100</v>
      </c>
      <c r="I74" s="41">
        <v>60</v>
      </c>
      <c r="J74" s="42" t="s">
        <v>43</v>
      </c>
      <c r="K74" s="29" t="s">
        <v>309</v>
      </c>
      <c r="L74" s="30"/>
      <c r="M74" s="31"/>
      <c r="N74" s="31"/>
      <c r="O74" s="31"/>
      <c r="P74" s="43"/>
      <c r="Q74" s="23"/>
      <c r="R74" s="23"/>
      <c r="S74" s="23"/>
      <c r="T74" s="23"/>
      <c r="U74" s="23"/>
      <c r="V74" s="23"/>
      <c r="W74" s="23"/>
      <c r="X74" s="23"/>
      <c r="Y74" s="23"/>
      <c r="Z74" s="23"/>
    </row>
    <row r="75" spans="1:26" ht="11.25" customHeight="1" outlineLevel="2">
      <c r="A75" s="25" t="e">
        <f t="shared" si="56"/>
        <v>#REF!</v>
      </c>
      <c r="B75" s="32">
        <f t="shared" si="57"/>
        <v>65</v>
      </c>
      <c r="C75" s="44" t="s">
        <v>310</v>
      </c>
      <c r="D75" s="33" t="s">
        <v>311</v>
      </c>
      <c r="E75" s="15" t="s">
        <v>47</v>
      </c>
      <c r="F75" s="16" t="s">
        <v>312</v>
      </c>
      <c r="G75" s="17" t="s">
        <v>63</v>
      </c>
      <c r="H75" s="35">
        <v>100</v>
      </c>
      <c r="I75" s="41">
        <v>60</v>
      </c>
      <c r="J75" s="42" t="s">
        <v>43</v>
      </c>
      <c r="K75" s="29" t="s">
        <v>313</v>
      </c>
      <c r="L75" s="30"/>
      <c r="M75" s="31"/>
      <c r="N75" s="31"/>
      <c r="O75" s="31"/>
      <c r="P75" s="43"/>
      <c r="Q75" s="23"/>
      <c r="R75" s="23"/>
      <c r="S75" s="23"/>
      <c r="T75" s="23"/>
      <c r="U75" s="23"/>
      <c r="V75" s="23"/>
      <c r="W75" s="23"/>
      <c r="X75" s="23"/>
      <c r="Y75" s="23"/>
      <c r="Z75" s="23"/>
    </row>
    <row r="76" spans="1:26" ht="11.25" customHeight="1" outlineLevel="2">
      <c r="A76" s="25">
        <f t="shared" si="56"/>
        <v>81</v>
      </c>
      <c r="B76" s="32">
        <f t="shared" si="57"/>
        <v>66</v>
      </c>
      <c r="C76" s="44" t="s">
        <v>314</v>
      </c>
      <c r="D76" s="33" t="s">
        <v>315</v>
      </c>
      <c r="E76" s="15" t="s">
        <v>47</v>
      </c>
      <c r="F76" s="16" t="s">
        <v>316</v>
      </c>
      <c r="G76" s="17" t="s">
        <v>63</v>
      </c>
      <c r="H76" s="35">
        <v>100</v>
      </c>
      <c r="I76" s="41">
        <v>60</v>
      </c>
      <c r="J76" s="42" t="s">
        <v>43</v>
      </c>
      <c r="K76" s="29" t="s">
        <v>317</v>
      </c>
      <c r="L76" s="30"/>
      <c r="M76" s="31"/>
      <c r="N76" s="31"/>
      <c r="O76" s="31"/>
      <c r="P76" s="43"/>
      <c r="Q76" s="23"/>
      <c r="R76" s="23"/>
      <c r="S76" s="23"/>
      <c r="T76" s="23"/>
      <c r="U76" s="23"/>
      <c r="V76" s="23"/>
      <c r="W76" s="23"/>
      <c r="X76" s="23"/>
      <c r="Y76" s="23"/>
      <c r="Z76" s="23"/>
    </row>
    <row r="77" spans="1:26" ht="11.25" customHeight="1" outlineLevel="2">
      <c r="A77" s="25" t="e">
        <f>A73+1</f>
        <v>#REF!</v>
      </c>
      <c r="B77" s="48">
        <f t="shared" si="57"/>
        <v>67</v>
      </c>
      <c r="C77" s="49" t="s">
        <v>318</v>
      </c>
      <c r="D77" s="50" t="s">
        <v>319</v>
      </c>
      <c r="E77" s="15" t="s">
        <v>47</v>
      </c>
      <c r="F77" s="51" t="s">
        <v>320</v>
      </c>
      <c r="G77" s="52" t="s">
        <v>276</v>
      </c>
      <c r="H77" s="35">
        <v>100</v>
      </c>
      <c r="I77" s="41">
        <v>60</v>
      </c>
      <c r="J77" s="42" t="s">
        <v>43</v>
      </c>
      <c r="K77" s="53" t="s">
        <v>321</v>
      </c>
      <c r="L77" s="54"/>
      <c r="M77" s="55"/>
      <c r="N77" s="55"/>
      <c r="O77" s="55"/>
      <c r="P77" s="56"/>
      <c r="Q77" s="23"/>
      <c r="R77" s="23"/>
      <c r="S77" s="23"/>
      <c r="T77" s="23"/>
      <c r="U77" s="23"/>
      <c r="V77" s="23"/>
      <c r="W77" s="23"/>
      <c r="X77" s="23"/>
      <c r="Y77" s="23"/>
      <c r="Z77" s="23"/>
    </row>
    <row r="78" spans="1:26" ht="9.75" customHeight="1">
      <c r="A78" s="57"/>
      <c r="B78" s="23"/>
      <c r="C78" s="23"/>
      <c r="D78" s="23"/>
      <c r="E78" s="23"/>
      <c r="F78" s="58"/>
      <c r="G78" s="58"/>
      <c r="H78" s="23"/>
      <c r="I78" s="10"/>
      <c r="J78" s="23"/>
      <c r="K78" s="23"/>
      <c r="L78" s="23"/>
      <c r="M78" s="23"/>
      <c r="N78" s="23"/>
      <c r="O78" s="23"/>
      <c r="P78" s="23"/>
      <c r="Q78" s="23"/>
      <c r="R78" s="23"/>
      <c r="S78" s="23"/>
      <c r="T78" s="23"/>
      <c r="U78" s="23"/>
      <c r="V78" s="23"/>
      <c r="W78" s="23"/>
      <c r="X78" s="23"/>
      <c r="Y78" s="23"/>
      <c r="Z78" s="23"/>
    </row>
    <row r="79" spans="1:26" ht="11.25" customHeight="1">
      <c r="A79" s="57"/>
      <c r="B79" s="23"/>
      <c r="C79" s="23"/>
      <c r="D79" s="23"/>
      <c r="E79" s="23"/>
      <c r="F79" s="59" t="s">
        <v>322</v>
      </c>
      <c r="G79" s="59"/>
      <c r="H79" s="60" t="s">
        <v>323</v>
      </c>
      <c r="I79" s="61" t="s">
        <v>324</v>
      </c>
      <c r="J79" s="23"/>
      <c r="K79" s="23"/>
      <c r="L79" s="23"/>
      <c r="M79" s="23"/>
      <c r="N79" s="23"/>
      <c r="O79" s="23"/>
      <c r="P79" s="23"/>
      <c r="Q79" s="23"/>
      <c r="R79" s="23"/>
      <c r="S79" s="23"/>
      <c r="T79" s="23"/>
      <c r="U79" s="23"/>
      <c r="V79" s="23"/>
      <c r="W79" s="23"/>
      <c r="X79" s="23"/>
      <c r="Y79" s="23"/>
      <c r="Z79" s="23"/>
    </row>
    <row r="80" spans="1:26" ht="11.25" customHeight="1">
      <c r="A80" s="57"/>
      <c r="B80" s="23"/>
      <c r="C80" s="23"/>
      <c r="D80" s="23"/>
      <c r="E80" s="23"/>
      <c r="F80" s="62" t="s">
        <v>325</v>
      </c>
      <c r="G80" s="63"/>
      <c r="H80" s="64">
        <f>COUNTIF($H$9:$H$77,"100")</f>
        <v>66</v>
      </c>
      <c r="I80" s="65">
        <f t="shared" ref="I80:I83" si="58">H80/$H$85</f>
        <v>1</v>
      </c>
      <c r="J80" s="23"/>
      <c r="K80" s="23"/>
      <c r="L80" s="23"/>
      <c r="M80" s="23"/>
      <c r="N80" s="23"/>
      <c r="O80" s="23"/>
      <c r="P80" s="23"/>
      <c r="Q80" s="23"/>
      <c r="R80" s="23"/>
      <c r="S80" s="23"/>
      <c r="T80" s="23"/>
      <c r="U80" s="23"/>
      <c r="V80" s="23"/>
      <c r="W80" s="23"/>
      <c r="X80" s="23"/>
      <c r="Y80" s="23"/>
      <c r="Z80" s="23"/>
    </row>
    <row r="81" spans="1:26" ht="11.25" customHeight="1">
      <c r="A81" s="57"/>
      <c r="B81" s="23"/>
      <c r="C81" s="23"/>
      <c r="D81" s="23"/>
      <c r="E81" s="23"/>
      <c r="F81" s="66" t="s">
        <v>326</v>
      </c>
      <c r="G81" s="67"/>
      <c r="H81" s="68">
        <f>COUNTIF($H$9:$H$77,"75")</f>
        <v>0</v>
      </c>
      <c r="I81" s="65">
        <f t="shared" si="58"/>
        <v>0</v>
      </c>
      <c r="J81" s="23"/>
      <c r="K81" s="23"/>
      <c r="L81" s="23"/>
      <c r="M81" s="23"/>
      <c r="N81" s="23"/>
      <c r="O81" s="23"/>
      <c r="P81" s="23"/>
      <c r="Q81" s="23"/>
      <c r="R81" s="23"/>
      <c r="S81" s="23"/>
      <c r="T81" s="23"/>
      <c r="U81" s="23"/>
      <c r="V81" s="23"/>
      <c r="W81" s="23"/>
      <c r="X81" s="23"/>
      <c r="Y81" s="23"/>
      <c r="Z81" s="23"/>
    </row>
    <row r="82" spans="1:26" ht="11.25" customHeight="1">
      <c r="A82" s="57"/>
      <c r="B82" s="23"/>
      <c r="C82" s="23"/>
      <c r="D82" s="23"/>
      <c r="E82" s="23"/>
      <c r="F82" s="66" t="s">
        <v>327</v>
      </c>
      <c r="G82" s="67"/>
      <c r="H82" s="69">
        <f>COUNTIF($H$9:$H$77,"50")</f>
        <v>0</v>
      </c>
      <c r="I82" s="65">
        <f t="shared" si="58"/>
        <v>0</v>
      </c>
      <c r="J82" s="23"/>
      <c r="K82" s="23"/>
      <c r="L82" s="23"/>
      <c r="M82" s="23"/>
      <c r="N82" s="23"/>
      <c r="O82" s="23"/>
      <c r="P82" s="23"/>
      <c r="Q82" s="23"/>
      <c r="R82" s="23"/>
      <c r="S82" s="23"/>
      <c r="T82" s="23"/>
      <c r="U82" s="23"/>
      <c r="V82" s="23"/>
      <c r="W82" s="23"/>
      <c r="X82" s="23"/>
      <c r="Y82" s="23"/>
      <c r="Z82" s="23"/>
    </row>
    <row r="83" spans="1:26" ht="11.25" customHeight="1">
      <c r="A83" s="57"/>
      <c r="B83" s="23"/>
      <c r="C83" s="23"/>
      <c r="D83" s="23"/>
      <c r="E83" s="23"/>
      <c r="F83" s="66" t="s">
        <v>328</v>
      </c>
      <c r="G83" s="67"/>
      <c r="H83" s="70">
        <f>COUNTIF($H$9:$H$77,"25")</f>
        <v>0</v>
      </c>
      <c r="I83" s="65">
        <f t="shared" si="58"/>
        <v>0</v>
      </c>
      <c r="J83" s="23"/>
      <c r="K83" s="23"/>
      <c r="L83" s="23"/>
      <c r="M83" s="23"/>
      <c r="N83" s="23"/>
      <c r="O83" s="23"/>
      <c r="P83" s="23"/>
      <c r="Q83" s="23"/>
      <c r="R83" s="23"/>
      <c r="S83" s="23"/>
      <c r="T83" s="23"/>
      <c r="U83" s="23"/>
      <c r="V83" s="23"/>
      <c r="W83" s="23"/>
      <c r="X83" s="23"/>
      <c r="Y83" s="23"/>
      <c r="Z83" s="23"/>
    </row>
    <row r="84" spans="1:26" ht="11.25" customHeight="1">
      <c r="A84" s="57"/>
      <c r="B84" s="23"/>
      <c r="C84" s="23"/>
      <c r="D84" s="23"/>
      <c r="E84" s="23"/>
      <c r="F84" s="66" t="s">
        <v>329</v>
      </c>
      <c r="G84" s="67"/>
      <c r="H84" s="71">
        <f>COUNTIF($H$9:$H$77,"N/A")</f>
        <v>0</v>
      </c>
      <c r="I84" s="65" t="s">
        <v>19</v>
      </c>
      <c r="J84" s="23"/>
      <c r="K84" s="23"/>
      <c r="L84" s="23"/>
      <c r="M84" s="23"/>
      <c r="N84" s="23"/>
      <c r="O84" s="23"/>
      <c r="P84" s="23"/>
      <c r="Q84" s="23"/>
      <c r="R84" s="23"/>
      <c r="S84" s="23"/>
      <c r="T84" s="23"/>
      <c r="U84" s="23"/>
      <c r="V84" s="23"/>
      <c r="W84" s="23"/>
      <c r="X84" s="23"/>
      <c r="Y84" s="23"/>
      <c r="Z84" s="23"/>
    </row>
    <row r="85" spans="1:26" ht="12" customHeight="1">
      <c r="A85" s="57"/>
      <c r="B85" s="23"/>
      <c r="C85" s="23"/>
      <c r="D85" s="23"/>
      <c r="E85" s="23"/>
      <c r="F85" s="72" t="s">
        <v>330</v>
      </c>
      <c r="G85" s="73"/>
      <c r="H85" s="74">
        <f>SUM(H80:H84)-H84</f>
        <v>66</v>
      </c>
      <c r="I85" s="75">
        <f>H85/$H$85</f>
        <v>1</v>
      </c>
      <c r="J85" s="23"/>
      <c r="K85" s="23"/>
      <c r="L85" s="23"/>
      <c r="M85" s="23"/>
      <c r="N85" s="23"/>
      <c r="O85" s="23"/>
      <c r="P85" s="23"/>
      <c r="Q85" s="23"/>
      <c r="R85" s="23"/>
      <c r="S85" s="23"/>
      <c r="T85" s="23"/>
      <c r="U85" s="23"/>
      <c r="V85" s="23"/>
      <c r="W85" s="23"/>
      <c r="X85" s="23"/>
      <c r="Y85" s="23"/>
      <c r="Z85" s="23"/>
    </row>
    <row r="86" spans="1:26" ht="5.25" customHeight="1">
      <c r="A86" s="57"/>
      <c r="B86" s="23"/>
      <c r="C86" s="23"/>
      <c r="D86" s="23"/>
      <c r="E86" s="23"/>
      <c r="F86" s="76"/>
      <c r="G86" s="76"/>
      <c r="H86" s="57"/>
      <c r="I86" s="10"/>
      <c r="J86" s="23"/>
      <c r="K86" s="23"/>
      <c r="L86" s="23"/>
      <c r="M86" s="23"/>
      <c r="N86" s="23"/>
      <c r="O86" s="23"/>
      <c r="P86" s="23"/>
      <c r="Q86" s="23"/>
      <c r="R86" s="23"/>
      <c r="S86" s="23"/>
      <c r="T86" s="23"/>
      <c r="U86" s="23"/>
      <c r="V86" s="23"/>
      <c r="W86" s="23"/>
      <c r="X86" s="23"/>
      <c r="Y86" s="23"/>
      <c r="Z86" s="23"/>
    </row>
    <row r="87" spans="1:26" ht="11.25" customHeight="1">
      <c r="A87" s="57"/>
      <c r="B87" s="23"/>
      <c r="C87" s="23"/>
      <c r="D87" s="23"/>
      <c r="E87" s="23"/>
      <c r="F87" s="59" t="s">
        <v>331</v>
      </c>
      <c r="G87" s="59"/>
      <c r="H87" s="77" t="s">
        <v>323</v>
      </c>
      <c r="I87" s="61" t="s">
        <v>324</v>
      </c>
      <c r="J87" s="23"/>
      <c r="K87" s="23"/>
      <c r="L87" s="23"/>
      <c r="M87" s="23"/>
      <c r="N87" s="23"/>
      <c r="O87" s="23"/>
      <c r="P87" s="23"/>
      <c r="Q87" s="23"/>
      <c r="R87" s="23"/>
      <c r="S87" s="23"/>
      <c r="T87" s="23"/>
      <c r="U87" s="23"/>
      <c r="V87" s="23"/>
      <c r="W87" s="23"/>
      <c r="X87" s="23"/>
      <c r="Y87" s="23"/>
      <c r="Z87" s="23"/>
    </row>
    <row r="88" spans="1:26" ht="11.25" customHeight="1">
      <c r="A88" s="57"/>
      <c r="B88" s="23"/>
      <c r="C88" s="23"/>
      <c r="D88" s="23"/>
      <c r="E88" s="23"/>
      <c r="F88" s="78" t="s">
        <v>332</v>
      </c>
      <c r="G88" s="63"/>
      <c r="H88" s="71">
        <f>COUNTIF($I$9:$I$77,"80")</f>
        <v>3</v>
      </c>
      <c r="I88" s="65">
        <f t="shared" ref="I88:I91" si="59">H88/66</f>
        <v>4.5454545454545456E-2</v>
      </c>
      <c r="J88" s="23"/>
      <c r="K88" s="23"/>
      <c r="L88" s="23"/>
      <c r="M88" s="23"/>
      <c r="N88" s="23"/>
      <c r="O88" s="23"/>
      <c r="P88" s="23"/>
      <c r="Q88" s="23"/>
      <c r="R88" s="23"/>
      <c r="S88" s="23"/>
      <c r="T88" s="23"/>
      <c r="U88" s="23"/>
      <c r="V88" s="23"/>
      <c r="W88" s="23"/>
      <c r="X88" s="23"/>
      <c r="Y88" s="23"/>
      <c r="Z88" s="23"/>
    </row>
    <row r="89" spans="1:26" ht="11.25" customHeight="1">
      <c r="A89" s="57"/>
      <c r="B89" s="23"/>
      <c r="C89" s="23"/>
      <c r="D89" s="23"/>
      <c r="E89" s="23"/>
      <c r="F89" s="79" t="s">
        <v>333</v>
      </c>
      <c r="G89" s="67"/>
      <c r="H89" s="71">
        <f>COUNTIF($I$9:$I$77,"60")</f>
        <v>59</v>
      </c>
      <c r="I89" s="65">
        <f t="shared" si="59"/>
        <v>0.89393939393939392</v>
      </c>
      <c r="J89" s="23"/>
      <c r="K89" s="23"/>
      <c r="L89" s="23"/>
      <c r="M89" s="23"/>
      <c r="N89" s="23"/>
      <c r="O89" s="23"/>
      <c r="P89" s="23"/>
      <c r="Q89" s="23"/>
      <c r="R89" s="23"/>
      <c r="S89" s="23"/>
      <c r="T89" s="23"/>
      <c r="U89" s="23"/>
      <c r="V89" s="23"/>
      <c r="W89" s="23"/>
      <c r="X89" s="23"/>
      <c r="Y89" s="23"/>
      <c r="Z89" s="23"/>
    </row>
    <row r="90" spans="1:26" ht="11.25" customHeight="1">
      <c r="A90" s="57"/>
      <c r="B90" s="23"/>
      <c r="C90" s="23"/>
      <c r="D90" s="23"/>
      <c r="E90" s="23"/>
      <c r="F90" s="80" t="s">
        <v>334</v>
      </c>
      <c r="G90" s="67"/>
      <c r="H90" s="71">
        <f>COUNTIF($I$9:$I$77,"40")</f>
        <v>4</v>
      </c>
      <c r="I90" s="65">
        <f t="shared" si="59"/>
        <v>6.0606060606060608E-2</v>
      </c>
      <c r="J90" s="23"/>
      <c r="K90" s="23"/>
      <c r="L90" s="23"/>
      <c r="M90" s="23"/>
      <c r="N90" s="23"/>
      <c r="O90" s="23"/>
      <c r="P90" s="23"/>
      <c r="Q90" s="23"/>
      <c r="R90" s="23"/>
      <c r="S90" s="23"/>
      <c r="T90" s="23"/>
      <c r="U90" s="23"/>
      <c r="V90" s="23"/>
      <c r="W90" s="23"/>
      <c r="X90" s="23"/>
      <c r="Y90" s="23"/>
      <c r="Z90" s="23"/>
    </row>
    <row r="91" spans="1:26" ht="12" customHeight="1">
      <c r="A91" s="57"/>
      <c r="B91" s="23"/>
      <c r="C91" s="23"/>
      <c r="D91" s="23"/>
      <c r="E91" s="23"/>
      <c r="F91" s="81" t="s">
        <v>335</v>
      </c>
      <c r="G91" s="73"/>
      <c r="H91" s="71">
        <f>COUNTIF($I$9:$I$77,"20")</f>
        <v>0</v>
      </c>
      <c r="I91" s="65">
        <f t="shared" si="59"/>
        <v>0</v>
      </c>
      <c r="J91" s="23"/>
      <c r="K91" s="23"/>
      <c r="L91" s="23"/>
      <c r="M91" s="23"/>
      <c r="N91" s="23"/>
      <c r="O91" s="23"/>
      <c r="P91" s="23"/>
      <c r="Q91" s="23"/>
      <c r="R91" s="23"/>
      <c r="S91" s="23"/>
      <c r="T91" s="23"/>
      <c r="U91" s="23"/>
      <c r="V91" s="23"/>
      <c r="W91" s="23"/>
      <c r="X91" s="23"/>
      <c r="Y91" s="23"/>
      <c r="Z91" s="23"/>
    </row>
    <row r="92" spans="1:26" ht="5.25" customHeight="1">
      <c r="A92" s="57"/>
      <c r="B92" s="23"/>
      <c r="C92" s="23"/>
      <c r="D92" s="23"/>
      <c r="E92" s="23"/>
      <c r="F92" s="76"/>
      <c r="G92" s="76"/>
      <c r="H92" s="57"/>
      <c r="I92" s="82"/>
      <c r="J92" s="23"/>
      <c r="K92" s="23"/>
      <c r="L92" s="23"/>
      <c r="M92" s="23"/>
      <c r="N92" s="23"/>
      <c r="O92" s="23"/>
      <c r="P92" s="23"/>
      <c r="Q92" s="23"/>
      <c r="R92" s="23"/>
      <c r="S92" s="23"/>
      <c r="T92" s="23"/>
      <c r="U92" s="23"/>
      <c r="V92" s="23"/>
      <c r="W92" s="23"/>
      <c r="X92" s="23"/>
      <c r="Y92" s="23"/>
      <c r="Z92" s="23"/>
    </row>
    <row r="93" spans="1:26" ht="11.25" customHeight="1">
      <c r="A93" s="57"/>
      <c r="B93" s="23"/>
      <c r="C93" s="23"/>
      <c r="D93" s="23"/>
      <c r="E93" s="23"/>
      <c r="F93" s="59" t="s">
        <v>336</v>
      </c>
      <c r="G93" s="59"/>
      <c r="H93" s="60" t="s">
        <v>323</v>
      </c>
      <c r="I93" s="61" t="s">
        <v>324</v>
      </c>
      <c r="J93" s="23"/>
      <c r="K93" s="23"/>
      <c r="L93" s="23"/>
      <c r="M93" s="23"/>
      <c r="N93" s="23"/>
      <c r="O93" s="23"/>
      <c r="P93" s="23"/>
      <c r="Q93" s="23"/>
      <c r="R93" s="23"/>
      <c r="S93" s="23"/>
      <c r="T93" s="23"/>
      <c r="U93" s="23"/>
      <c r="V93" s="23"/>
      <c r="W93" s="23"/>
      <c r="X93" s="23"/>
      <c r="Y93" s="23"/>
      <c r="Z93" s="23"/>
    </row>
    <row r="94" spans="1:26" ht="11.25" customHeight="1">
      <c r="A94" s="57"/>
      <c r="B94" s="23"/>
      <c r="C94" s="23"/>
      <c r="D94" s="23"/>
      <c r="E94" s="23"/>
      <c r="F94" s="62" t="s">
        <v>337</v>
      </c>
      <c r="G94" s="63"/>
      <c r="H94" s="71">
        <f>COUNTIF($J$9:$J$77,"30")</f>
        <v>0</v>
      </c>
      <c r="I94" s="65">
        <f>H94/66</f>
        <v>0</v>
      </c>
      <c r="J94" s="23"/>
      <c r="K94" s="23"/>
      <c r="L94" s="23"/>
      <c r="M94" s="23"/>
      <c r="N94" s="23"/>
      <c r="O94" s="23"/>
      <c r="P94" s="23"/>
      <c r="Q94" s="23"/>
      <c r="R94" s="23"/>
      <c r="S94" s="23"/>
      <c r="T94" s="23"/>
      <c r="U94" s="23"/>
      <c r="V94" s="23"/>
      <c r="W94" s="23"/>
      <c r="X94" s="23"/>
      <c r="Y94" s="23"/>
      <c r="Z94" s="23"/>
    </row>
    <row r="95" spans="1:26" ht="11.25" customHeight="1">
      <c r="A95" s="57"/>
      <c r="B95" s="23"/>
      <c r="C95" s="23"/>
      <c r="D95" s="23"/>
      <c r="E95" s="23"/>
      <c r="F95" s="66" t="s">
        <v>338</v>
      </c>
      <c r="G95" s="67"/>
      <c r="H95" s="71">
        <f>COUNTIF($J$9:$J$77,"90")</f>
        <v>0</v>
      </c>
      <c r="I95" s="65">
        <f t="shared" ref="I95:I98" si="60">H95/$H$98</f>
        <v>0</v>
      </c>
      <c r="J95" s="23"/>
      <c r="K95" s="23"/>
      <c r="L95" s="23"/>
      <c r="M95" s="23"/>
      <c r="N95" s="23"/>
      <c r="O95" s="23"/>
      <c r="P95" s="23"/>
      <c r="Q95" s="23"/>
      <c r="R95" s="23"/>
      <c r="S95" s="23"/>
      <c r="T95" s="23"/>
      <c r="U95" s="23"/>
      <c r="V95" s="23"/>
      <c r="W95" s="23"/>
      <c r="X95" s="23"/>
      <c r="Y95" s="23"/>
      <c r="Z95" s="23"/>
    </row>
    <row r="96" spans="1:26" ht="11.25" customHeight="1">
      <c r="A96" s="57"/>
      <c r="B96" s="23"/>
      <c r="C96" s="23"/>
      <c r="D96" s="23"/>
      <c r="E96" s="23"/>
      <c r="F96" s="66" t="s">
        <v>339</v>
      </c>
      <c r="G96" s="67"/>
      <c r="H96" s="71">
        <f>COUNTIF($J$9:$J$77,"180")</f>
        <v>0</v>
      </c>
      <c r="I96" s="65">
        <f t="shared" si="60"/>
        <v>0</v>
      </c>
      <c r="J96" s="23"/>
      <c r="K96" s="23"/>
      <c r="L96" s="23"/>
      <c r="M96" s="23"/>
      <c r="N96" s="23"/>
      <c r="O96" s="23"/>
      <c r="P96" s="23"/>
      <c r="Q96" s="23"/>
      <c r="R96" s="23"/>
      <c r="S96" s="23"/>
      <c r="T96" s="23"/>
      <c r="U96" s="23"/>
      <c r="V96" s="23"/>
      <c r="W96" s="23"/>
      <c r="X96" s="23"/>
      <c r="Y96" s="23"/>
      <c r="Z96" s="23"/>
    </row>
    <row r="97" spans="1:26" ht="11.25" customHeight="1">
      <c r="A97" s="57"/>
      <c r="B97" s="23"/>
      <c r="C97" s="23"/>
      <c r="D97" s="23"/>
      <c r="E97" s="23"/>
      <c r="F97" s="66" t="s">
        <v>340</v>
      </c>
      <c r="G97" s="67"/>
      <c r="H97" s="71">
        <f>COUNTIF($J$9:$J$77,"N/A")</f>
        <v>6</v>
      </c>
      <c r="I97" s="65">
        <f t="shared" si="60"/>
        <v>1</v>
      </c>
      <c r="J97" s="23"/>
      <c r="K97" s="23"/>
      <c r="L97" s="23"/>
      <c r="M97" s="23"/>
      <c r="N97" s="23"/>
      <c r="O97" s="23"/>
      <c r="P97" s="23"/>
      <c r="Q97" s="23"/>
      <c r="R97" s="23"/>
      <c r="S97" s="23"/>
      <c r="T97" s="23"/>
      <c r="U97" s="23"/>
      <c r="V97" s="23"/>
      <c r="W97" s="23"/>
      <c r="X97" s="23"/>
      <c r="Y97" s="23"/>
      <c r="Z97" s="23"/>
    </row>
    <row r="98" spans="1:26" ht="12" customHeight="1">
      <c r="A98" s="57"/>
      <c r="B98" s="23"/>
      <c r="C98" s="23"/>
      <c r="D98" s="23"/>
      <c r="E98" s="23"/>
      <c r="F98" s="83" t="s">
        <v>43</v>
      </c>
      <c r="G98" s="84"/>
      <c r="H98" s="85">
        <f>SUM(H94:H97)</f>
        <v>6</v>
      </c>
      <c r="I98" s="75">
        <f t="shared" si="60"/>
        <v>1</v>
      </c>
      <c r="J98" s="23"/>
      <c r="K98" s="23"/>
      <c r="L98" s="23"/>
      <c r="M98" s="23"/>
      <c r="N98" s="23"/>
      <c r="O98" s="23"/>
      <c r="P98" s="23"/>
      <c r="Q98" s="23"/>
      <c r="R98" s="23"/>
      <c r="S98" s="23"/>
      <c r="T98" s="23"/>
      <c r="U98" s="23"/>
      <c r="V98" s="23"/>
      <c r="W98" s="23"/>
      <c r="X98" s="23"/>
      <c r="Y98" s="23"/>
      <c r="Z98" s="23"/>
    </row>
    <row r="99" spans="1:26" ht="11.25" customHeight="1">
      <c r="A99" s="57"/>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1.25" customHeight="1">
      <c r="A100" s="57"/>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1.25" customHeight="1">
      <c r="A101" s="57"/>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1.25" customHeight="1">
      <c r="A102" s="57"/>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1.25" customHeight="1">
      <c r="A103" s="57"/>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1.25" customHeight="1">
      <c r="A104" s="57"/>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1.25" hidden="1" customHeight="1">
      <c r="A105" s="57"/>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1.25" hidden="1" customHeight="1">
      <c r="A106" s="57"/>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1.25" hidden="1" customHeight="1">
      <c r="A107" s="57"/>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1.25" hidden="1" customHeight="1">
      <c r="A108" s="57"/>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1.25" hidden="1" customHeight="1">
      <c r="A109" s="57"/>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1.25" hidden="1" customHeight="1">
      <c r="A110" s="57"/>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1.25" hidden="1" customHeight="1">
      <c r="A111" s="57"/>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1.25" hidden="1" customHeight="1">
      <c r="A112" s="57"/>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1.25" hidden="1" customHeight="1">
      <c r="A113" s="57"/>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1.25" hidden="1" customHeight="1">
      <c r="A114" s="57"/>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1.25" hidden="1" customHeight="1">
      <c r="A115" s="57"/>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1.25" hidden="1" customHeight="1">
      <c r="A116" s="57"/>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1.25" hidden="1" customHeight="1">
      <c r="A117" s="57"/>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1.25" hidden="1" customHeight="1">
      <c r="A118" s="57"/>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1.25" hidden="1" customHeight="1">
      <c r="A119" s="57"/>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1.25" hidden="1" customHeight="1">
      <c r="A120" s="57"/>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1.25" hidden="1" customHeight="1">
      <c r="A121" s="57"/>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1.25" hidden="1" customHeight="1">
      <c r="A122" s="57"/>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1.25" hidden="1" customHeight="1">
      <c r="A123" s="57"/>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1.25" hidden="1" customHeight="1">
      <c r="A124" s="57"/>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1.25" hidden="1" customHeight="1">
      <c r="A125" s="57"/>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1.25" hidden="1" customHeight="1">
      <c r="A126" s="57"/>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1.25" hidden="1" customHeight="1">
      <c r="A127" s="57"/>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1.25" hidden="1" customHeight="1">
      <c r="A128" s="57"/>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1.25" hidden="1" customHeight="1">
      <c r="A129" s="57"/>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1.25" hidden="1" customHeight="1">
      <c r="A130" s="57"/>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1.25" hidden="1" customHeight="1">
      <c r="A131" s="57"/>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1.25" hidden="1" customHeight="1">
      <c r="A132" s="57"/>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1.25" hidden="1" customHeight="1">
      <c r="A133" s="57"/>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1.25" hidden="1" customHeight="1">
      <c r="A134" s="57"/>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1.25" hidden="1" customHeight="1">
      <c r="A135" s="57"/>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1.25" hidden="1" customHeight="1">
      <c r="A136" s="57"/>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1.25" hidden="1" customHeight="1">
      <c r="A137" s="57"/>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1.25" hidden="1" customHeight="1">
      <c r="A138" s="57"/>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1.25" hidden="1" customHeight="1">
      <c r="A139" s="57"/>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1.25" hidden="1" customHeight="1">
      <c r="A140" s="57"/>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1.25" hidden="1" customHeight="1">
      <c r="A141" s="57"/>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1.25" hidden="1" customHeight="1">
      <c r="A142" s="57"/>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1.25" hidden="1" customHeight="1">
      <c r="A143" s="57"/>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1.25" hidden="1" customHeight="1">
      <c r="A144" s="57"/>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1.25" hidden="1" customHeight="1">
      <c r="A145" s="57"/>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1.25" hidden="1" customHeight="1">
      <c r="A146" s="57"/>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1.25" hidden="1" customHeight="1">
      <c r="A147" s="57"/>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1.25" hidden="1" customHeight="1">
      <c r="A148" s="57"/>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1.25" hidden="1" customHeight="1">
      <c r="A149" s="57"/>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1.25" hidden="1" customHeight="1">
      <c r="A150" s="57"/>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1.25" hidden="1" customHeight="1">
      <c r="A151" s="57"/>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1.25" hidden="1" customHeight="1">
      <c r="A152" s="57"/>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1.25" hidden="1" customHeight="1">
      <c r="A153" s="57"/>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1.25" hidden="1" customHeight="1">
      <c r="A154" s="57"/>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1.25" hidden="1" customHeight="1">
      <c r="A155" s="57"/>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1.25" hidden="1" customHeight="1">
      <c r="A156" s="57"/>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1.25" hidden="1" customHeight="1">
      <c r="A157" s="57"/>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1.25" hidden="1" customHeight="1">
      <c r="A158" s="57"/>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1.25" hidden="1" customHeight="1">
      <c r="A159" s="57"/>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1.25" hidden="1" customHeight="1">
      <c r="A160" s="57"/>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1.25" hidden="1" customHeight="1">
      <c r="A161" s="57"/>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1.25" hidden="1" customHeight="1">
      <c r="A162" s="57"/>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1.25" hidden="1" customHeight="1">
      <c r="A163" s="57"/>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1.25" hidden="1" customHeight="1">
      <c r="A164" s="57"/>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1.25" hidden="1" customHeight="1">
      <c r="A165" s="57"/>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1.25" hidden="1" customHeight="1">
      <c r="A166" s="57"/>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1.25" hidden="1" customHeight="1">
      <c r="A167" s="57"/>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1.25" hidden="1" customHeight="1">
      <c r="A168" s="57"/>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1.25" hidden="1" customHeight="1">
      <c r="A169" s="57"/>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1.25" hidden="1" customHeight="1">
      <c r="A170" s="57"/>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1.25" hidden="1" customHeight="1">
      <c r="A171" s="57"/>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1.25" hidden="1" customHeight="1">
      <c r="A172" s="57"/>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1.25" hidden="1" customHeight="1">
      <c r="A173" s="57"/>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1.25" hidden="1" customHeight="1">
      <c r="A174" s="57"/>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1.25" hidden="1" customHeight="1">
      <c r="A175" s="57"/>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1.25" hidden="1" customHeight="1">
      <c r="A176" s="57"/>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1.25" hidden="1" customHeight="1">
      <c r="A177" s="57"/>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1.25" hidden="1" customHeight="1">
      <c r="A178" s="57"/>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1.25" hidden="1" customHeight="1">
      <c r="A179" s="57"/>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1.25" hidden="1" customHeight="1">
      <c r="A180" s="57"/>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1.25" hidden="1" customHeight="1">
      <c r="A181" s="57"/>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1.25" hidden="1" customHeight="1">
      <c r="A182" s="57"/>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1.25" hidden="1" customHeight="1">
      <c r="A183" s="57"/>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1.25" hidden="1" customHeight="1">
      <c r="A184" s="57"/>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1.25" hidden="1" customHeight="1">
      <c r="A185" s="57"/>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1.25" hidden="1" customHeight="1">
      <c r="A186" s="57"/>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1.25" hidden="1" customHeight="1">
      <c r="A187" s="57"/>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1.25" hidden="1" customHeight="1">
      <c r="A188" s="57"/>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1.25" hidden="1" customHeight="1">
      <c r="A189" s="57"/>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1.25" hidden="1" customHeight="1">
      <c r="A190" s="57"/>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1.25" hidden="1" customHeight="1">
      <c r="A191" s="57"/>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1.25" hidden="1" customHeight="1">
      <c r="A192" s="57"/>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1.25" hidden="1" customHeight="1">
      <c r="A193" s="57"/>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1.25" hidden="1" customHeight="1">
      <c r="A194" s="57"/>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1.25" hidden="1" customHeight="1">
      <c r="A195" s="57"/>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1.25" hidden="1" customHeight="1">
      <c r="A196" s="57"/>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1.25" hidden="1" customHeight="1">
      <c r="A197" s="57"/>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1.25" hidden="1" customHeight="1">
      <c r="A198" s="57"/>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1.25" hidden="1" customHeight="1">
      <c r="A199" s="57"/>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1.25" hidden="1" customHeight="1">
      <c r="A200" s="57"/>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1.25" hidden="1" customHeight="1">
      <c r="A201" s="57"/>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1.25" hidden="1" customHeight="1">
      <c r="A202" s="57"/>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1.25" hidden="1" customHeight="1">
      <c r="A203" s="57"/>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1.25" hidden="1" customHeight="1">
      <c r="A204" s="57"/>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1.25" hidden="1" customHeight="1">
      <c r="A205" s="57"/>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1.25" hidden="1" customHeight="1">
      <c r="A206" s="57"/>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1.25" hidden="1" customHeight="1">
      <c r="A207" s="57"/>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1.25" hidden="1" customHeight="1">
      <c r="A208" s="57"/>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1.25" hidden="1" customHeight="1">
      <c r="A209" s="57"/>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1.25" hidden="1" customHeight="1">
      <c r="A210" s="57"/>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1.25" hidden="1" customHeight="1">
      <c r="A211" s="57"/>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1.25" hidden="1" customHeight="1">
      <c r="A212" s="57"/>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1.25" hidden="1" customHeight="1">
      <c r="A213" s="57"/>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1.25" hidden="1" customHeight="1">
      <c r="A214" s="57"/>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1.25" hidden="1" customHeight="1">
      <c r="A215" s="57"/>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1.25" hidden="1" customHeight="1">
      <c r="A216" s="57"/>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1.25" hidden="1" customHeight="1">
      <c r="A217" s="57"/>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1.25" hidden="1" customHeight="1">
      <c r="A218" s="57"/>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1.25" hidden="1" customHeight="1">
      <c r="A219" s="57"/>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1.25" hidden="1" customHeight="1">
      <c r="A220" s="57"/>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1.25" hidden="1" customHeight="1">
      <c r="A221" s="57"/>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1.25" hidden="1" customHeight="1">
      <c r="A222" s="57"/>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1.25" hidden="1" customHeight="1">
      <c r="A223" s="57"/>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1.25" hidden="1" customHeight="1">
      <c r="A224" s="57"/>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1.25" hidden="1" customHeight="1">
      <c r="A225" s="57"/>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1.25" hidden="1" customHeight="1">
      <c r="A226" s="57"/>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1.25" hidden="1" customHeight="1">
      <c r="A227" s="57"/>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1.25" hidden="1" customHeight="1">
      <c r="A228" s="57"/>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1.25" hidden="1" customHeight="1">
      <c r="A229" s="57"/>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1.25" hidden="1" customHeight="1">
      <c r="A230" s="57"/>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1.25" hidden="1" customHeight="1">
      <c r="A231" s="57"/>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1.25" hidden="1" customHeight="1">
      <c r="A232" s="57"/>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1.25" hidden="1" customHeight="1">
      <c r="A233" s="57"/>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1.25" hidden="1" customHeight="1">
      <c r="A234" s="57"/>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1.25" hidden="1" customHeight="1">
      <c r="A235" s="57"/>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1.25" hidden="1" customHeight="1">
      <c r="A236" s="57"/>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1.25" hidden="1" customHeight="1">
      <c r="A237" s="57"/>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1.25" hidden="1" customHeight="1">
      <c r="A238" s="57"/>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1.25" hidden="1" customHeight="1">
      <c r="A239" s="57"/>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1.25" hidden="1" customHeight="1">
      <c r="A240" s="57"/>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1.25" hidden="1" customHeight="1">
      <c r="A241" s="57"/>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1.25" hidden="1" customHeight="1">
      <c r="A242" s="57"/>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1.25" hidden="1" customHeight="1">
      <c r="A243" s="57"/>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1.25" hidden="1" customHeight="1">
      <c r="A244" s="57"/>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1.25" hidden="1" customHeight="1">
      <c r="A245" s="57"/>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1.25" hidden="1" customHeight="1">
      <c r="A246" s="57"/>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1.25" hidden="1" customHeight="1">
      <c r="A247" s="57"/>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1.25" hidden="1" customHeight="1">
      <c r="A248" s="57"/>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1.25" hidden="1" customHeight="1">
      <c r="A249" s="57"/>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1.25" hidden="1" customHeight="1">
      <c r="A250" s="57"/>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1.25" hidden="1" customHeight="1">
      <c r="A251" s="57"/>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1.25" hidden="1" customHeight="1">
      <c r="A252" s="57"/>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1.25" hidden="1" customHeight="1">
      <c r="A253" s="57"/>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1.25" hidden="1" customHeight="1">
      <c r="A254" s="57"/>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1.25" hidden="1" customHeight="1">
      <c r="A255" s="57"/>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1.25" hidden="1" customHeight="1">
      <c r="A256" s="57"/>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1.25" hidden="1" customHeight="1">
      <c r="A257" s="57"/>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1.25" hidden="1" customHeight="1">
      <c r="A258" s="57"/>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1.25" hidden="1" customHeight="1">
      <c r="A259" s="57"/>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1.25" hidden="1" customHeight="1">
      <c r="A260" s="57"/>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1.25" hidden="1" customHeight="1">
      <c r="A261" s="57"/>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1.25" hidden="1" customHeight="1">
      <c r="A262" s="57"/>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1.25" hidden="1" customHeight="1">
      <c r="A263" s="57"/>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1.25" hidden="1" customHeight="1">
      <c r="A264" s="57"/>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1.25" hidden="1" customHeight="1">
      <c r="A265" s="57"/>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1.25" hidden="1" customHeight="1">
      <c r="A266" s="57"/>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1.25" hidden="1" customHeight="1">
      <c r="A267" s="57"/>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1.25" hidden="1" customHeight="1">
      <c r="A268" s="57"/>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1.25" hidden="1" customHeight="1">
      <c r="A269" s="57"/>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1.25" hidden="1" customHeight="1">
      <c r="A270" s="57"/>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1.25" hidden="1" customHeight="1">
      <c r="A271" s="57"/>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1.25" hidden="1" customHeight="1">
      <c r="A272" s="57"/>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1.25" hidden="1" customHeight="1">
      <c r="A273" s="57"/>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1.25" hidden="1" customHeight="1">
      <c r="A274" s="57"/>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1.25" hidden="1" customHeight="1">
      <c r="A275" s="57"/>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1.25" hidden="1" customHeight="1">
      <c r="A276" s="57"/>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1.25" hidden="1" customHeight="1">
      <c r="A277" s="57"/>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1.25" hidden="1" customHeight="1">
      <c r="A278" s="57"/>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1.25" hidden="1" customHeight="1">
      <c r="A279" s="57"/>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1.25" hidden="1" customHeight="1">
      <c r="A280" s="57"/>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1.25" hidden="1" customHeight="1">
      <c r="A281" s="57"/>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1.25" hidden="1" customHeight="1">
      <c r="A282" s="57"/>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1.25" hidden="1" customHeight="1">
      <c r="A283" s="57"/>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1.25" hidden="1" customHeight="1">
      <c r="A284" s="57"/>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1.25" hidden="1" customHeight="1">
      <c r="A285" s="57"/>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1.25" hidden="1" customHeight="1">
      <c r="A286" s="57"/>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1.25" hidden="1" customHeight="1">
      <c r="A287" s="57"/>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1.25" hidden="1" customHeight="1">
      <c r="A288" s="57"/>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1.25" hidden="1" customHeight="1">
      <c r="A289" s="57"/>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1.25" hidden="1" customHeight="1">
      <c r="A290" s="57"/>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1.25" hidden="1" customHeight="1">
      <c r="A291" s="57"/>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1.25" hidden="1" customHeight="1">
      <c r="A292" s="57"/>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1.25" hidden="1" customHeight="1">
      <c r="A293" s="57"/>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1.25" hidden="1" customHeight="1">
      <c r="A294" s="57"/>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1.25" hidden="1" customHeight="1">
      <c r="A295" s="57"/>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1.25" hidden="1" customHeight="1">
      <c r="A296" s="57"/>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1.25" hidden="1" customHeight="1">
      <c r="A297" s="57"/>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1.25" hidden="1" customHeight="1">
      <c r="A298" s="57"/>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row r="300" spans="1:26" ht="15.75" customHeight="1"/>
    <row r="301" spans="1:26" ht="15.75" customHeight="1"/>
    <row r="302" spans="1:26" ht="15.75" customHeight="1"/>
    <row r="303" spans="1:26" ht="15.75" customHeight="1"/>
    <row r="304" spans="1:26"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P2"/>
    <mergeCell ref="B8:P8"/>
    <mergeCell ref="B39:P39"/>
    <mergeCell ref="B52:P52"/>
    <mergeCell ref="B65:P65"/>
  </mergeCells>
  <conditionalFormatting sqref="E3:E7 E9:E38 E40:E51 E53:E64 E66:E77">
    <cfRule type="cellIs" dxfId="7" priority="6" operator="equal">
      <formula>"Required"</formula>
    </cfRule>
  </conditionalFormatting>
  <conditionalFormatting sqref="G3:G7">
    <cfRule type="cellIs" dxfId="6" priority="5" operator="equal">
      <formula>"Policy"</formula>
    </cfRule>
  </conditionalFormatting>
  <conditionalFormatting sqref="G4:G7 G9:G38 G40:G51 G53:G64 G66:G77">
    <cfRule type="cellIs" dxfId="5" priority="8" operator="equal">
      <formula>"P&amp;P"</formula>
    </cfRule>
  </conditionalFormatting>
  <conditionalFormatting sqref="G9:G38 G40:G51 G53:G64 G66:G77">
    <cfRule type="cellIs" dxfId="4" priority="7" operator="equal">
      <formula>"Policy"</formula>
    </cfRule>
  </conditionalFormatting>
  <conditionalFormatting sqref="H3:H7 H9:H38 H40:H51 H53:H64 H66:H77">
    <cfRule type="cellIs" dxfId="3" priority="1" operator="equal">
      <formula>"Excellent"</formula>
    </cfRule>
    <cfRule type="cellIs" dxfId="2" priority="2" operator="equal">
      <formula>"Good"</formula>
    </cfRule>
    <cfRule type="cellIs" dxfId="1" priority="3" operator="equal">
      <formula>"Fair"</formula>
    </cfRule>
  </conditionalFormatting>
  <conditionalFormatting sqref="J3:J7 J9:J38 J40:J51 J53:J64 J66:J77">
    <cfRule type="cellIs" dxfId="0" priority="4" operator="equal">
      <formula>"Done"</formula>
    </cfRule>
  </conditionalFormatting>
  <dataValidations count="4">
    <dataValidation type="list" allowBlank="1" showInputMessage="1" showErrorMessage="1" prompt=" - " sqref="H9:H38 H40:H51 H53:H64 H66:H77" xr:uid="{00000000-0002-0000-0000-000000000000}">
      <formula1>Rating</formula1>
    </dataValidation>
    <dataValidation type="list" allowBlank="1" showInputMessage="1" showErrorMessage="1" prompt=" - " sqref="J9:J38 J40:J51 J53:J64 J66:J77" xr:uid="{00000000-0002-0000-0000-000001000000}">
      <formula1>"30.0,90.0,180.0,Done,N/A"</formula1>
    </dataValidation>
    <dataValidation type="list" allowBlank="1" showInputMessage="1" showErrorMessage="1" prompt=" - " sqref="I9:I38 I40:I51 I53:I64 I66:I77" xr:uid="{00000000-0002-0000-0000-000002000000}">
      <formula1>"N/A,20.0,40.0,60.0,80.0"</formula1>
    </dataValidation>
    <dataValidation type="list" allowBlank="1" showInputMessage="1" showErrorMessage="1" prompt=" - " sqref="E3:E7 E9:E38 E40:E51 E53:E64 E66:E77" xr:uid="{00000000-0002-0000-0000-000003000000}">
      <formula1>Implementation</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00"/>
  <sheetViews>
    <sheetView showGridLines="0" zoomScale="167" workbookViewId="0">
      <pane xSplit="1" ySplit="1" topLeftCell="B2" activePane="bottomRight" state="frozen"/>
      <selection pane="topRight" activeCell="B1" sqref="B1"/>
      <selection pane="bottomLeft" activeCell="A2" sqref="A2"/>
      <selection pane="bottomRight" activeCell="E3" sqref="E3"/>
    </sheetView>
  </sheetViews>
  <sheetFormatPr baseColWidth="10" defaultColWidth="12.6640625" defaultRowHeight="15" customHeight="1"/>
  <cols>
    <col min="1" max="1" width="3.6640625" customWidth="1"/>
    <col min="2" max="2" width="13.33203125" customWidth="1"/>
    <col min="3" max="3" width="19.1640625" customWidth="1"/>
    <col min="4" max="4" width="32.6640625" customWidth="1"/>
    <col min="5" max="5" width="26.6640625" customWidth="1"/>
    <col min="6" max="6" width="23.5" customWidth="1"/>
    <col min="7" max="7" width="22" customWidth="1"/>
    <col min="8" max="8" width="19.6640625" customWidth="1"/>
    <col min="9" max="9" width="18.33203125" customWidth="1"/>
    <col min="10" max="10" width="9.1640625" customWidth="1"/>
    <col min="11" max="12" width="9.1640625" hidden="1" customWidth="1"/>
    <col min="13" max="58" width="9.1640625" customWidth="1"/>
  </cols>
  <sheetData>
    <row r="1" spans="1:58" ht="30">
      <c r="A1" s="86" t="s">
        <v>341</v>
      </c>
      <c r="B1" s="87" t="s">
        <v>342</v>
      </c>
      <c r="C1" s="88" t="s">
        <v>343</v>
      </c>
      <c r="D1" s="89" t="s">
        <v>344</v>
      </c>
      <c r="E1" s="89" t="s">
        <v>345</v>
      </c>
      <c r="F1" s="89" t="s">
        <v>346</v>
      </c>
      <c r="G1" s="90" t="s">
        <v>347</v>
      </c>
      <c r="H1" s="90" t="s">
        <v>348</v>
      </c>
      <c r="I1" s="90" t="s">
        <v>349</v>
      </c>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row>
    <row r="2" spans="1:58" ht="12" customHeight="1">
      <c r="A2" s="174" t="s">
        <v>38</v>
      </c>
      <c r="B2" s="175"/>
      <c r="C2" s="175"/>
      <c r="D2" s="175"/>
      <c r="E2" s="175"/>
      <c r="F2" s="175"/>
      <c r="G2" s="175"/>
      <c r="H2" s="175"/>
      <c r="I2" s="176"/>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row>
    <row r="3" spans="1:58" ht="266">
      <c r="A3" s="93">
        <v>1</v>
      </c>
      <c r="B3" s="93" t="s">
        <v>350</v>
      </c>
      <c r="C3" s="93" t="s">
        <v>46</v>
      </c>
      <c r="D3" s="94" t="s">
        <v>351</v>
      </c>
      <c r="E3" s="94" t="s">
        <v>642</v>
      </c>
      <c r="F3" s="95" t="s">
        <v>643</v>
      </c>
      <c r="G3" s="94"/>
      <c r="H3" s="94"/>
      <c r="I3" s="94"/>
      <c r="J3" s="96"/>
      <c r="K3" s="96" t="e">
        <f t="shared" ref="K3:K47" si="0">IF(L3=0,1,L3)</f>
        <v>#REF!</v>
      </c>
      <c r="L3" s="96" t="e">
        <f t="shared" ref="L3:L47" si="1">(IF(#REF!&lt;&gt;"N/A",2)+IF(#REF!&lt;&gt;"N/A",2))</f>
        <v>#REF!</v>
      </c>
      <c r="M3" s="96"/>
      <c r="N3" s="96"/>
      <c r="O3" s="96"/>
      <c r="P3" s="96"/>
      <c r="Q3" s="96"/>
      <c r="R3" s="96"/>
      <c r="S3" s="96"/>
      <c r="T3" s="96"/>
      <c r="U3" s="96"/>
      <c r="V3" s="96"/>
      <c r="W3" s="96"/>
      <c r="X3" s="96"/>
      <c r="Y3" s="96"/>
      <c r="Z3" s="96"/>
      <c r="AA3" s="96"/>
      <c r="AB3" s="96"/>
      <c r="AC3" s="96"/>
      <c r="AD3" s="96"/>
      <c r="AE3" s="96"/>
      <c r="AF3" s="96"/>
      <c r="AG3" s="96"/>
      <c r="AH3" s="96"/>
      <c r="AI3" s="96"/>
      <c r="AJ3" s="96"/>
      <c r="AK3" s="96"/>
      <c r="AL3" s="96">
        <v>0</v>
      </c>
      <c r="AM3" s="96"/>
      <c r="AN3" s="96"/>
      <c r="AO3" s="96"/>
      <c r="AP3" s="96"/>
      <c r="AQ3" s="96"/>
      <c r="AR3" s="96"/>
      <c r="AS3" s="96"/>
      <c r="AT3" s="96"/>
      <c r="AU3" s="96"/>
      <c r="AV3" s="96"/>
      <c r="AW3" s="96"/>
      <c r="AX3" s="96"/>
      <c r="AY3" s="96"/>
      <c r="AZ3" s="96"/>
      <c r="BA3" s="96"/>
      <c r="BB3" s="96"/>
      <c r="BC3" s="96"/>
      <c r="BD3" s="96"/>
      <c r="BE3" s="96"/>
      <c r="BF3" s="96"/>
    </row>
    <row r="4" spans="1:58" ht="224">
      <c r="A4" s="93">
        <v>2</v>
      </c>
      <c r="B4" s="93" t="s">
        <v>350</v>
      </c>
      <c r="C4" s="93" t="s">
        <v>52</v>
      </c>
      <c r="D4" s="94" t="s">
        <v>352</v>
      </c>
      <c r="E4" s="94" t="s">
        <v>644</v>
      </c>
      <c r="F4" s="188" t="s">
        <v>645</v>
      </c>
      <c r="G4" s="94"/>
      <c r="H4" s="94"/>
      <c r="I4" s="94"/>
      <c r="J4" s="96"/>
      <c r="K4" s="96" t="e">
        <f t="shared" si="0"/>
        <v>#REF!</v>
      </c>
      <c r="L4" s="96" t="e">
        <f t="shared" si="1"/>
        <v>#REF!</v>
      </c>
      <c r="M4" s="96"/>
      <c r="N4" s="96"/>
      <c r="O4" s="96"/>
      <c r="P4" s="96"/>
      <c r="Q4" s="96"/>
      <c r="R4" s="96"/>
      <c r="S4" s="96"/>
      <c r="T4" s="96"/>
      <c r="U4" s="96"/>
      <c r="V4" s="96"/>
      <c r="W4" s="96"/>
      <c r="X4" s="96"/>
      <c r="Y4" s="96"/>
      <c r="Z4" s="96"/>
      <c r="AA4" s="96"/>
      <c r="AB4" s="96"/>
      <c r="AC4" s="96"/>
      <c r="AD4" s="96"/>
      <c r="AE4" s="96"/>
      <c r="AF4" s="96"/>
      <c r="AG4" s="96"/>
      <c r="AH4" s="96"/>
      <c r="AI4" s="96"/>
      <c r="AJ4" s="96"/>
      <c r="AK4" s="96"/>
      <c r="AL4" s="96">
        <v>1</v>
      </c>
      <c r="AM4" s="96"/>
      <c r="AN4" s="96"/>
      <c r="AO4" s="96"/>
      <c r="AP4" s="96"/>
      <c r="AQ4" s="96"/>
      <c r="AR4" s="96"/>
      <c r="AS4" s="96"/>
      <c r="AT4" s="96"/>
      <c r="AU4" s="96"/>
      <c r="AV4" s="96"/>
      <c r="AW4" s="96"/>
      <c r="AX4" s="96"/>
      <c r="AY4" s="96"/>
      <c r="AZ4" s="96"/>
      <c r="BA4" s="96"/>
      <c r="BB4" s="96"/>
      <c r="BC4" s="96"/>
      <c r="BD4" s="96"/>
      <c r="BE4" s="96"/>
      <c r="BF4" s="96"/>
    </row>
    <row r="5" spans="1:58" ht="126">
      <c r="A5" s="93">
        <v>3</v>
      </c>
      <c r="B5" s="93" t="s">
        <v>350</v>
      </c>
      <c r="C5" s="93" t="s">
        <v>57</v>
      </c>
      <c r="D5" s="94" t="s">
        <v>353</v>
      </c>
      <c r="E5" s="94" t="s">
        <v>647</v>
      </c>
      <c r="F5" s="97" t="s">
        <v>646</v>
      </c>
      <c r="G5" s="94"/>
      <c r="H5" s="94"/>
      <c r="I5" s="94"/>
      <c r="J5" s="96"/>
      <c r="K5" s="96" t="e">
        <f t="shared" si="0"/>
        <v>#REF!</v>
      </c>
      <c r="L5" s="96" t="e">
        <f t="shared" si="1"/>
        <v>#REF!</v>
      </c>
      <c r="M5" s="96"/>
      <c r="N5" s="96"/>
      <c r="O5" s="96"/>
      <c r="P5" s="96"/>
      <c r="Q5" s="96"/>
      <c r="R5" s="96"/>
      <c r="S5" s="96"/>
      <c r="T5" s="96"/>
      <c r="U5" s="96"/>
      <c r="V5" s="96"/>
      <c r="W5" s="96"/>
      <c r="X5" s="96"/>
      <c r="Y5" s="96"/>
      <c r="Z5" s="96"/>
      <c r="AA5" s="96"/>
      <c r="AB5" s="96"/>
      <c r="AC5" s="96"/>
      <c r="AD5" s="96"/>
      <c r="AE5" s="96"/>
      <c r="AF5" s="96"/>
      <c r="AG5" s="96"/>
      <c r="AH5" s="96"/>
      <c r="AI5" s="96"/>
      <c r="AJ5" s="96"/>
      <c r="AK5" s="96"/>
      <c r="AL5" s="96">
        <v>2</v>
      </c>
      <c r="AM5" s="96"/>
      <c r="AN5" s="96"/>
      <c r="AO5" s="96"/>
      <c r="AP5" s="96"/>
      <c r="AQ5" s="96"/>
      <c r="AR5" s="96"/>
      <c r="AS5" s="96"/>
      <c r="AT5" s="96"/>
      <c r="AU5" s="96"/>
      <c r="AV5" s="96"/>
      <c r="AW5" s="96"/>
      <c r="AX5" s="96"/>
      <c r="AY5" s="96"/>
      <c r="AZ5" s="96"/>
      <c r="BA5" s="96"/>
      <c r="BB5" s="96"/>
      <c r="BC5" s="96"/>
      <c r="BD5" s="96"/>
      <c r="BE5" s="96"/>
      <c r="BF5" s="96"/>
    </row>
    <row r="6" spans="1:58" ht="224">
      <c r="A6" s="93">
        <v>4</v>
      </c>
      <c r="B6" s="93" t="s">
        <v>350</v>
      </c>
      <c r="C6" s="93" t="s">
        <v>61</v>
      </c>
      <c r="D6" s="94" t="s">
        <v>354</v>
      </c>
      <c r="E6" s="189" t="s">
        <v>651</v>
      </c>
      <c r="F6" s="97" t="s">
        <v>654</v>
      </c>
      <c r="G6" s="94"/>
      <c r="H6" s="93"/>
      <c r="I6" s="93"/>
      <c r="J6" s="96"/>
      <c r="K6" s="96" t="e">
        <f t="shared" si="0"/>
        <v>#REF!</v>
      </c>
      <c r="L6" s="96" t="e">
        <f t="shared" si="1"/>
        <v>#REF!</v>
      </c>
      <c r="M6" s="96"/>
      <c r="N6" s="96"/>
      <c r="O6" s="96"/>
      <c r="P6" s="96"/>
      <c r="Q6" s="96"/>
      <c r="R6" s="96"/>
      <c r="S6" s="96"/>
      <c r="T6" s="96"/>
      <c r="U6" s="96"/>
      <c r="V6" s="96"/>
      <c r="W6" s="96"/>
      <c r="X6" s="96"/>
      <c r="Y6" s="96"/>
      <c r="Z6" s="96"/>
      <c r="AA6" s="96"/>
      <c r="AB6" s="96"/>
      <c r="AC6" s="96"/>
      <c r="AD6" s="96"/>
      <c r="AE6" s="96"/>
      <c r="AF6" s="96"/>
      <c r="AG6" s="96"/>
      <c r="AH6" s="96"/>
      <c r="AI6" s="96"/>
      <c r="AJ6" s="96"/>
      <c r="AK6" s="96"/>
      <c r="AL6" s="96" t="s">
        <v>94</v>
      </c>
      <c r="AM6" s="96"/>
      <c r="AN6" s="96"/>
      <c r="AO6" s="96"/>
      <c r="AP6" s="96"/>
      <c r="AQ6" s="96"/>
      <c r="AR6" s="96"/>
      <c r="AS6" s="96"/>
      <c r="AT6" s="96"/>
      <c r="AU6" s="96"/>
      <c r="AV6" s="96"/>
      <c r="AW6" s="96"/>
      <c r="AX6" s="96"/>
      <c r="AY6" s="96"/>
      <c r="AZ6" s="96"/>
      <c r="BA6" s="96"/>
      <c r="BB6" s="96"/>
      <c r="BC6" s="96"/>
      <c r="BD6" s="96"/>
      <c r="BE6" s="96"/>
      <c r="BF6" s="96"/>
    </row>
    <row r="7" spans="1:58" ht="56">
      <c r="A7" s="93">
        <v>5</v>
      </c>
      <c r="B7" s="93" t="s">
        <v>350</v>
      </c>
      <c r="C7" s="93" t="s">
        <v>355</v>
      </c>
      <c r="D7" s="94" t="s">
        <v>356</v>
      </c>
      <c r="E7" s="94" t="s">
        <v>357</v>
      </c>
      <c r="F7" s="97" t="s">
        <v>358</v>
      </c>
      <c r="G7" s="93"/>
      <c r="H7" s="93"/>
      <c r="I7" s="93"/>
      <c r="J7" s="96"/>
      <c r="K7" s="96" t="e">
        <f t="shared" si="0"/>
        <v>#REF!</v>
      </c>
      <c r="L7" s="96" t="e">
        <f t="shared" si="1"/>
        <v>#REF!</v>
      </c>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row>
    <row r="8" spans="1:58" ht="266">
      <c r="A8" s="190">
        <v>6</v>
      </c>
      <c r="B8" s="190" t="s">
        <v>350</v>
      </c>
      <c r="C8" s="190" t="s">
        <v>75</v>
      </c>
      <c r="D8" s="191" t="s">
        <v>359</v>
      </c>
      <c r="E8" s="191" t="s">
        <v>648</v>
      </c>
      <c r="F8" s="192" t="s">
        <v>360</v>
      </c>
      <c r="G8" s="190"/>
      <c r="H8" s="190"/>
      <c r="I8" s="190"/>
      <c r="J8" s="96"/>
      <c r="K8" s="96" t="e">
        <f t="shared" si="0"/>
        <v>#REF!</v>
      </c>
      <c r="L8" s="96" t="e">
        <f t="shared" si="1"/>
        <v>#REF!</v>
      </c>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row>
    <row r="9" spans="1:58" ht="266">
      <c r="A9" s="93">
        <v>7</v>
      </c>
      <c r="B9" s="93" t="s">
        <v>350</v>
      </c>
      <c r="C9" s="93" t="s">
        <v>361</v>
      </c>
      <c r="D9" s="94" t="s">
        <v>362</v>
      </c>
      <c r="E9" s="94" t="s">
        <v>649</v>
      </c>
      <c r="F9" s="97" t="s">
        <v>363</v>
      </c>
      <c r="G9" s="93"/>
      <c r="H9" s="93"/>
      <c r="I9" s="93"/>
      <c r="J9" s="96"/>
      <c r="K9" s="96" t="e">
        <f t="shared" si="0"/>
        <v>#REF!</v>
      </c>
      <c r="L9" s="96" t="e">
        <f t="shared" si="1"/>
        <v>#REF!</v>
      </c>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row>
    <row r="10" spans="1:58" ht="154">
      <c r="A10" s="93">
        <v>8</v>
      </c>
      <c r="B10" s="93" t="s">
        <v>350</v>
      </c>
      <c r="C10" s="93" t="s">
        <v>361</v>
      </c>
      <c r="D10" s="94" t="s">
        <v>364</v>
      </c>
      <c r="E10" s="100" t="s">
        <v>365</v>
      </c>
      <c r="F10" s="97" t="s">
        <v>366</v>
      </c>
      <c r="G10" s="93"/>
      <c r="H10" s="93"/>
      <c r="I10" s="93"/>
      <c r="J10" s="96"/>
      <c r="K10" s="96" t="e">
        <f t="shared" si="0"/>
        <v>#REF!</v>
      </c>
      <c r="L10" s="96" t="e">
        <f t="shared" si="1"/>
        <v>#REF!</v>
      </c>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row>
    <row r="11" spans="1:58" ht="140">
      <c r="A11" s="93">
        <v>9</v>
      </c>
      <c r="B11" s="93" t="s">
        <v>350</v>
      </c>
      <c r="C11" s="93" t="s">
        <v>83</v>
      </c>
      <c r="D11" s="94" t="s">
        <v>367</v>
      </c>
      <c r="E11" s="94" t="s">
        <v>368</v>
      </c>
      <c r="F11" s="97" t="s">
        <v>366</v>
      </c>
      <c r="G11" s="93"/>
      <c r="H11" s="93"/>
      <c r="I11" s="93"/>
      <c r="J11" s="96"/>
      <c r="K11" s="96" t="e">
        <f t="shared" si="0"/>
        <v>#REF!</v>
      </c>
      <c r="L11" s="96" t="e">
        <f t="shared" si="1"/>
        <v>#REF!</v>
      </c>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row>
    <row r="12" spans="1:58" ht="182">
      <c r="A12" s="93">
        <v>10</v>
      </c>
      <c r="B12" s="93" t="s">
        <v>350</v>
      </c>
      <c r="C12" s="93" t="s">
        <v>83</v>
      </c>
      <c r="D12" s="94" t="s">
        <v>369</v>
      </c>
      <c r="E12" s="94" t="s">
        <v>370</v>
      </c>
      <c r="F12" s="97" t="s">
        <v>363</v>
      </c>
      <c r="G12" s="93"/>
      <c r="H12" s="93"/>
      <c r="I12" s="93"/>
      <c r="J12" s="96"/>
      <c r="K12" s="96" t="e">
        <f t="shared" si="0"/>
        <v>#REF!</v>
      </c>
      <c r="L12" s="96" t="e">
        <f t="shared" si="1"/>
        <v>#REF!</v>
      </c>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row>
    <row r="13" spans="1:58" ht="70">
      <c r="A13" s="93">
        <v>11</v>
      </c>
      <c r="B13" s="93" t="s">
        <v>350</v>
      </c>
      <c r="C13" s="93" t="s">
        <v>83</v>
      </c>
      <c r="D13" s="94" t="s">
        <v>371</v>
      </c>
      <c r="E13" s="94" t="s">
        <v>372</v>
      </c>
      <c r="F13" s="97" t="s">
        <v>373</v>
      </c>
      <c r="G13" s="93"/>
      <c r="H13" s="93"/>
      <c r="I13" s="93"/>
      <c r="J13" s="96"/>
      <c r="K13" s="96" t="e">
        <f t="shared" si="0"/>
        <v>#REF!</v>
      </c>
      <c r="L13" s="96" t="e">
        <f t="shared" si="1"/>
        <v>#REF!</v>
      </c>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row>
    <row r="14" spans="1:58" ht="196">
      <c r="A14" s="93">
        <v>12</v>
      </c>
      <c r="B14" s="93" t="s">
        <v>350</v>
      </c>
      <c r="C14" s="93" t="s">
        <v>83</v>
      </c>
      <c r="D14" s="94" t="s">
        <v>374</v>
      </c>
      <c r="E14" s="94" t="s">
        <v>650</v>
      </c>
      <c r="F14" s="97" t="s">
        <v>652</v>
      </c>
      <c r="G14" s="93"/>
      <c r="H14" s="93"/>
      <c r="I14" s="93"/>
      <c r="J14" s="96"/>
      <c r="K14" s="96" t="e">
        <f t="shared" si="0"/>
        <v>#REF!</v>
      </c>
      <c r="L14" s="96" t="e">
        <f t="shared" si="1"/>
        <v>#REF!</v>
      </c>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row>
    <row r="15" spans="1:58" ht="84">
      <c r="A15" s="98">
        <v>13</v>
      </c>
      <c r="B15" s="98" t="s">
        <v>350</v>
      </c>
      <c r="C15" s="98" t="s">
        <v>375</v>
      </c>
      <c r="D15" s="99" t="s">
        <v>376</v>
      </c>
      <c r="E15" s="99" t="s">
        <v>94</v>
      </c>
      <c r="F15" s="99" t="s">
        <v>94</v>
      </c>
      <c r="G15" s="99"/>
      <c r="H15" s="99"/>
      <c r="I15" s="99"/>
      <c r="J15" s="96"/>
      <c r="K15" s="96" t="e">
        <f t="shared" si="0"/>
        <v>#REF!</v>
      </c>
      <c r="L15" s="96" t="e">
        <f t="shared" si="1"/>
        <v>#REF!</v>
      </c>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row>
    <row r="16" spans="1:58" ht="42">
      <c r="A16" s="93">
        <v>14</v>
      </c>
      <c r="B16" s="93" t="s">
        <v>350</v>
      </c>
      <c r="C16" s="93" t="s">
        <v>97</v>
      </c>
      <c r="D16" s="94" t="s">
        <v>377</v>
      </c>
      <c r="E16" s="94" t="s">
        <v>378</v>
      </c>
      <c r="F16" s="97" t="s">
        <v>360</v>
      </c>
      <c r="G16" s="94"/>
      <c r="H16" s="94"/>
      <c r="I16" s="94"/>
      <c r="J16" s="96"/>
      <c r="K16" s="96" t="e">
        <f t="shared" si="0"/>
        <v>#REF!</v>
      </c>
      <c r="L16" s="96" t="e">
        <f t="shared" si="1"/>
        <v>#REF!</v>
      </c>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row>
    <row r="17" spans="1:58" ht="70">
      <c r="A17" s="93">
        <v>15</v>
      </c>
      <c r="B17" s="93" t="s">
        <v>350</v>
      </c>
      <c r="C17" s="93" t="s">
        <v>100</v>
      </c>
      <c r="D17" s="94" t="s">
        <v>379</v>
      </c>
      <c r="E17" s="94" t="s">
        <v>653</v>
      </c>
      <c r="F17" s="97" t="s">
        <v>360</v>
      </c>
      <c r="G17" s="94"/>
      <c r="H17" s="94"/>
      <c r="I17" s="94"/>
      <c r="J17" s="96"/>
      <c r="K17" s="96" t="e">
        <f t="shared" si="0"/>
        <v>#REF!</v>
      </c>
      <c r="L17" s="96" t="e">
        <f t="shared" si="1"/>
        <v>#REF!</v>
      </c>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row>
    <row r="18" spans="1:58" ht="70">
      <c r="A18" s="93">
        <v>16</v>
      </c>
      <c r="B18" s="93" t="s">
        <v>350</v>
      </c>
      <c r="C18" s="93" t="s">
        <v>100</v>
      </c>
      <c r="D18" s="94" t="s">
        <v>380</v>
      </c>
      <c r="E18" s="94" t="s">
        <v>94</v>
      </c>
      <c r="F18" s="97" t="s">
        <v>360</v>
      </c>
      <c r="G18" s="94"/>
      <c r="H18" s="94"/>
      <c r="I18" s="94"/>
      <c r="J18" s="96"/>
      <c r="K18" s="96" t="e">
        <f t="shared" si="0"/>
        <v>#REF!</v>
      </c>
      <c r="L18" s="96" t="e">
        <f t="shared" si="1"/>
        <v>#REF!</v>
      </c>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row>
    <row r="19" spans="1:58" ht="42">
      <c r="A19" s="93">
        <v>17</v>
      </c>
      <c r="B19" s="93" t="s">
        <v>350</v>
      </c>
      <c r="C19" s="93" t="s">
        <v>100</v>
      </c>
      <c r="D19" s="94" t="s">
        <v>381</v>
      </c>
      <c r="E19" s="94" t="s">
        <v>94</v>
      </c>
      <c r="F19" s="97" t="s">
        <v>360</v>
      </c>
      <c r="G19" s="94"/>
      <c r="H19" s="94"/>
      <c r="I19" s="94"/>
      <c r="J19" s="96"/>
      <c r="K19" s="96" t="e">
        <f t="shared" si="0"/>
        <v>#REF!</v>
      </c>
      <c r="L19" s="96" t="e">
        <f t="shared" si="1"/>
        <v>#REF!</v>
      </c>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row>
    <row r="20" spans="1:58" ht="182">
      <c r="A20" s="93">
        <v>18</v>
      </c>
      <c r="B20" s="93" t="s">
        <v>350</v>
      </c>
      <c r="C20" s="101" t="s">
        <v>109</v>
      </c>
      <c r="D20" s="94" t="s">
        <v>382</v>
      </c>
      <c r="E20" s="94" t="s">
        <v>660</v>
      </c>
      <c r="F20" s="97" t="s">
        <v>383</v>
      </c>
      <c r="G20" s="94"/>
      <c r="H20" s="94"/>
      <c r="I20" s="94"/>
      <c r="J20" s="96"/>
      <c r="K20" s="96" t="e">
        <f t="shared" si="0"/>
        <v>#REF!</v>
      </c>
      <c r="L20" s="96" t="e">
        <f t="shared" si="1"/>
        <v>#REF!</v>
      </c>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row>
    <row r="21" spans="1:58" ht="15.75" customHeight="1">
      <c r="A21" s="93">
        <v>19</v>
      </c>
      <c r="B21" s="93" t="s">
        <v>350</v>
      </c>
      <c r="C21" s="93" t="s">
        <v>109</v>
      </c>
      <c r="D21" s="94" t="s">
        <v>384</v>
      </c>
      <c r="E21" s="94" t="s">
        <v>385</v>
      </c>
      <c r="F21" s="97" t="s">
        <v>383</v>
      </c>
      <c r="G21" s="94"/>
      <c r="H21" s="94"/>
      <c r="I21" s="94"/>
      <c r="J21" s="96"/>
      <c r="K21" s="96" t="e">
        <f t="shared" si="0"/>
        <v>#REF!</v>
      </c>
      <c r="L21" s="96" t="e">
        <f t="shared" si="1"/>
        <v>#REF!</v>
      </c>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row>
    <row r="22" spans="1:58" ht="15.75" customHeight="1">
      <c r="A22" s="93">
        <v>20</v>
      </c>
      <c r="B22" s="93" t="s">
        <v>350</v>
      </c>
      <c r="C22" s="93" t="s">
        <v>109</v>
      </c>
      <c r="D22" s="94" t="s">
        <v>386</v>
      </c>
      <c r="E22" s="94" t="s">
        <v>387</v>
      </c>
      <c r="F22" s="97" t="s">
        <v>383</v>
      </c>
      <c r="G22" s="94"/>
      <c r="H22" s="94"/>
      <c r="I22" s="102"/>
      <c r="J22" s="96"/>
      <c r="K22" s="96" t="e">
        <f t="shared" si="0"/>
        <v>#REF!</v>
      </c>
      <c r="L22" s="96" t="e">
        <f t="shared" si="1"/>
        <v>#REF!</v>
      </c>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row>
    <row r="23" spans="1:58" ht="15.75" customHeight="1">
      <c r="A23" s="93">
        <v>21</v>
      </c>
      <c r="B23" s="93" t="s">
        <v>350</v>
      </c>
      <c r="C23" s="93" t="s">
        <v>114</v>
      </c>
      <c r="D23" s="94" t="s">
        <v>388</v>
      </c>
      <c r="E23" s="94" t="s">
        <v>378</v>
      </c>
      <c r="F23" s="97" t="s">
        <v>383</v>
      </c>
      <c r="G23" s="94"/>
      <c r="H23" s="94"/>
      <c r="I23" s="102"/>
      <c r="J23" s="96"/>
      <c r="K23" s="96" t="e">
        <f t="shared" si="0"/>
        <v>#REF!</v>
      </c>
      <c r="L23" s="96" t="e">
        <f t="shared" si="1"/>
        <v>#REF!</v>
      </c>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row>
    <row r="24" spans="1:58" ht="15.75" customHeight="1">
      <c r="A24" s="93">
        <v>22</v>
      </c>
      <c r="B24" s="93" t="s">
        <v>350</v>
      </c>
      <c r="C24" s="93" t="s">
        <v>114</v>
      </c>
      <c r="D24" s="94" t="s">
        <v>389</v>
      </c>
      <c r="E24" s="94" t="s">
        <v>390</v>
      </c>
      <c r="F24" s="97" t="s">
        <v>391</v>
      </c>
      <c r="G24" s="100"/>
      <c r="H24" s="100"/>
      <c r="I24" s="100"/>
      <c r="J24" s="96"/>
      <c r="K24" s="96" t="e">
        <f t="shared" si="0"/>
        <v>#REF!</v>
      </c>
      <c r="L24" s="96" t="e">
        <f t="shared" si="1"/>
        <v>#REF!</v>
      </c>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1:58" ht="15.75" customHeight="1">
      <c r="A25" s="93">
        <v>23</v>
      </c>
      <c r="B25" s="93" t="s">
        <v>350</v>
      </c>
      <c r="C25" s="93" t="s">
        <v>114</v>
      </c>
      <c r="D25" s="94" t="s">
        <v>392</v>
      </c>
      <c r="E25" s="94" t="s">
        <v>393</v>
      </c>
      <c r="F25" s="97" t="s">
        <v>391</v>
      </c>
      <c r="G25" s="94"/>
      <c r="H25" s="100"/>
      <c r="I25" s="100"/>
      <c r="J25" s="96"/>
      <c r="K25" s="96" t="e">
        <f t="shared" si="0"/>
        <v>#REF!</v>
      </c>
      <c r="L25" s="96" t="e">
        <f t="shared" si="1"/>
        <v>#REF!</v>
      </c>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1:58" ht="15.75" customHeight="1">
      <c r="A26" s="93">
        <v>24</v>
      </c>
      <c r="B26" s="93" t="s">
        <v>350</v>
      </c>
      <c r="C26" s="93" t="s">
        <v>114</v>
      </c>
      <c r="D26" s="94" t="s">
        <v>394</v>
      </c>
      <c r="E26" s="94" t="s">
        <v>395</v>
      </c>
      <c r="F26" s="97" t="s">
        <v>391</v>
      </c>
      <c r="G26" s="94"/>
      <c r="H26" s="100"/>
      <c r="I26" s="100"/>
      <c r="J26" s="96"/>
      <c r="K26" s="96" t="e">
        <f t="shared" si="0"/>
        <v>#REF!</v>
      </c>
      <c r="L26" s="96" t="e">
        <f t="shared" si="1"/>
        <v>#REF!</v>
      </c>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row>
    <row r="27" spans="1:58" ht="15.75" customHeight="1">
      <c r="A27" s="93">
        <v>25</v>
      </c>
      <c r="B27" s="93" t="s">
        <v>350</v>
      </c>
      <c r="C27" s="93" t="s">
        <v>396</v>
      </c>
      <c r="D27" s="94" t="s">
        <v>397</v>
      </c>
      <c r="E27" s="94" t="s">
        <v>655</v>
      </c>
      <c r="F27" s="97" t="s">
        <v>398</v>
      </c>
      <c r="G27" s="94"/>
      <c r="H27" s="94"/>
      <c r="I27" s="94"/>
      <c r="J27" s="96"/>
      <c r="K27" s="96" t="e">
        <f t="shared" si="0"/>
        <v>#REF!</v>
      </c>
      <c r="L27" s="96" t="e">
        <f t="shared" si="1"/>
        <v>#REF!</v>
      </c>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row>
    <row r="28" spans="1:58" ht="15.75" customHeight="1">
      <c r="A28" s="93">
        <v>26</v>
      </c>
      <c r="B28" s="93" t="s">
        <v>350</v>
      </c>
      <c r="C28" s="93" t="s">
        <v>396</v>
      </c>
      <c r="D28" s="94" t="s">
        <v>399</v>
      </c>
      <c r="E28" s="94" t="s">
        <v>400</v>
      </c>
      <c r="F28" s="97" t="s">
        <v>398</v>
      </c>
      <c r="G28" s="94"/>
      <c r="H28" s="94"/>
      <c r="I28" s="94"/>
      <c r="J28" s="96"/>
      <c r="K28" s="96" t="e">
        <f t="shared" si="0"/>
        <v>#REF!</v>
      </c>
      <c r="L28" s="96" t="e">
        <f t="shared" si="1"/>
        <v>#REF!</v>
      </c>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row>
    <row r="29" spans="1:58" ht="15.75" customHeight="1">
      <c r="A29" s="93">
        <v>27</v>
      </c>
      <c r="B29" s="93" t="s">
        <v>350</v>
      </c>
      <c r="C29" s="93" t="s">
        <v>122</v>
      </c>
      <c r="D29" s="94" t="s">
        <v>401</v>
      </c>
      <c r="E29" s="103" t="s">
        <v>656</v>
      </c>
      <c r="F29" s="97" t="s">
        <v>366</v>
      </c>
      <c r="G29" s="94"/>
      <c r="H29" s="94"/>
      <c r="I29" s="94"/>
      <c r="J29" s="96"/>
      <c r="K29" s="96" t="e">
        <f t="shared" si="0"/>
        <v>#REF!</v>
      </c>
      <c r="L29" s="96" t="e">
        <f t="shared" si="1"/>
        <v>#REF!</v>
      </c>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row>
    <row r="30" spans="1:58" ht="15.75" customHeight="1">
      <c r="A30" s="93">
        <v>28</v>
      </c>
      <c r="B30" s="93" t="s">
        <v>350</v>
      </c>
      <c r="C30" s="93" t="s">
        <v>122</v>
      </c>
      <c r="D30" s="94" t="s">
        <v>402</v>
      </c>
      <c r="E30" s="94" t="s">
        <v>657</v>
      </c>
      <c r="F30" s="97" t="s">
        <v>658</v>
      </c>
      <c r="G30" s="94"/>
      <c r="H30" s="94"/>
      <c r="I30" s="94"/>
      <c r="J30" s="96"/>
      <c r="K30" s="96" t="e">
        <f t="shared" si="0"/>
        <v>#REF!</v>
      </c>
      <c r="L30" s="96" t="e">
        <f t="shared" si="1"/>
        <v>#REF!</v>
      </c>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row>
    <row r="31" spans="1:58" ht="15.75" customHeight="1">
      <c r="A31" s="93">
        <v>29</v>
      </c>
      <c r="B31" s="93" t="s">
        <v>350</v>
      </c>
      <c r="C31" s="93" t="s">
        <v>122</v>
      </c>
      <c r="D31" s="94" t="s">
        <v>403</v>
      </c>
      <c r="E31" s="94" t="s">
        <v>659</v>
      </c>
      <c r="F31" s="97" t="s">
        <v>404</v>
      </c>
      <c r="G31" s="94"/>
      <c r="H31" s="94"/>
      <c r="I31" s="94"/>
      <c r="J31" s="96"/>
      <c r="K31" s="96" t="e">
        <f t="shared" si="0"/>
        <v>#REF!</v>
      </c>
      <c r="L31" s="96" t="e">
        <f t="shared" si="1"/>
        <v>#REF!</v>
      </c>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1:58" ht="15.75" customHeight="1">
      <c r="A32" s="93">
        <v>30</v>
      </c>
      <c r="B32" s="93" t="s">
        <v>350</v>
      </c>
      <c r="C32" s="93" t="s">
        <v>130</v>
      </c>
      <c r="D32" s="94" t="s">
        <v>405</v>
      </c>
      <c r="E32" s="94" t="s">
        <v>406</v>
      </c>
      <c r="F32" s="97" t="s">
        <v>407</v>
      </c>
      <c r="G32" s="94"/>
      <c r="H32" s="94"/>
      <c r="I32" s="94"/>
      <c r="J32" s="96"/>
      <c r="K32" s="96" t="e">
        <f t="shared" si="0"/>
        <v>#REF!</v>
      </c>
      <c r="L32" s="96" t="e">
        <f t="shared" si="1"/>
        <v>#REF!</v>
      </c>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1:58" ht="15.75" customHeight="1">
      <c r="A33" s="93">
        <v>31</v>
      </c>
      <c r="B33" s="93" t="s">
        <v>350</v>
      </c>
      <c r="C33" s="93" t="s">
        <v>130</v>
      </c>
      <c r="D33" s="94" t="s">
        <v>408</v>
      </c>
      <c r="E33" s="94" t="s">
        <v>409</v>
      </c>
      <c r="F33" s="97" t="s">
        <v>410</v>
      </c>
      <c r="G33" s="94"/>
      <c r="H33" s="94"/>
      <c r="I33" s="94"/>
      <c r="J33" s="96"/>
      <c r="K33" s="96" t="e">
        <f t="shared" si="0"/>
        <v>#REF!</v>
      </c>
      <c r="L33" s="96" t="e">
        <f t="shared" si="1"/>
        <v>#REF!</v>
      </c>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row>
    <row r="34" spans="1:58" ht="15.75" customHeight="1">
      <c r="A34" s="93">
        <v>32</v>
      </c>
      <c r="B34" s="93" t="s">
        <v>350</v>
      </c>
      <c r="C34" s="93" t="s">
        <v>130</v>
      </c>
      <c r="D34" s="94" t="s">
        <v>411</v>
      </c>
      <c r="E34" s="94" t="s">
        <v>412</v>
      </c>
      <c r="F34" s="97" t="s">
        <v>413</v>
      </c>
      <c r="G34" s="94"/>
      <c r="H34" s="94"/>
      <c r="I34" s="94"/>
      <c r="J34" s="96"/>
      <c r="K34" s="96" t="e">
        <f t="shared" si="0"/>
        <v>#REF!</v>
      </c>
      <c r="L34" s="96" t="e">
        <f t="shared" si="1"/>
        <v>#REF!</v>
      </c>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row>
    <row r="35" spans="1:58" ht="15.75" customHeight="1">
      <c r="A35" s="93">
        <v>33</v>
      </c>
      <c r="B35" s="93" t="s">
        <v>350</v>
      </c>
      <c r="C35" s="93" t="s">
        <v>130</v>
      </c>
      <c r="D35" s="94" t="s">
        <v>414</v>
      </c>
      <c r="E35" s="94" t="s">
        <v>415</v>
      </c>
      <c r="F35" s="97" t="s">
        <v>407</v>
      </c>
      <c r="G35" s="94"/>
      <c r="H35" s="94"/>
      <c r="I35" s="94"/>
      <c r="J35" s="96"/>
      <c r="K35" s="96" t="e">
        <f t="shared" si="0"/>
        <v>#REF!</v>
      </c>
      <c r="L35" s="96" t="e">
        <f t="shared" si="1"/>
        <v>#REF!</v>
      </c>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row>
    <row r="36" spans="1:58" ht="15.75" customHeight="1">
      <c r="A36" s="93">
        <v>34</v>
      </c>
      <c r="B36" s="93" t="s">
        <v>350</v>
      </c>
      <c r="C36" s="93" t="s">
        <v>138</v>
      </c>
      <c r="D36" s="94" t="s">
        <v>416</v>
      </c>
      <c r="E36" s="94" t="s">
        <v>417</v>
      </c>
      <c r="F36" s="97" t="s">
        <v>418</v>
      </c>
      <c r="G36" s="94"/>
      <c r="H36" s="94"/>
      <c r="I36" s="94"/>
      <c r="J36" s="96"/>
      <c r="K36" s="96" t="e">
        <f t="shared" si="0"/>
        <v>#REF!</v>
      </c>
      <c r="L36" s="96" t="e">
        <f t="shared" si="1"/>
        <v>#REF!</v>
      </c>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row>
    <row r="37" spans="1:58" ht="15.75" customHeight="1">
      <c r="A37" s="93">
        <v>35</v>
      </c>
      <c r="B37" s="93" t="s">
        <v>350</v>
      </c>
      <c r="C37" s="93" t="s">
        <v>138</v>
      </c>
      <c r="D37" s="94" t="s">
        <v>419</v>
      </c>
      <c r="E37" s="94" t="s">
        <v>420</v>
      </c>
      <c r="F37" s="97" t="s">
        <v>398</v>
      </c>
      <c r="G37" s="94"/>
      <c r="H37" s="94"/>
      <c r="I37" s="94"/>
      <c r="J37" s="96"/>
      <c r="K37" s="96" t="e">
        <f t="shared" si="0"/>
        <v>#REF!</v>
      </c>
      <c r="L37" s="96" t="e">
        <f t="shared" si="1"/>
        <v>#REF!</v>
      </c>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row>
    <row r="38" spans="1:58" ht="15.75" customHeight="1">
      <c r="A38" s="93">
        <v>36</v>
      </c>
      <c r="B38" s="93" t="s">
        <v>350</v>
      </c>
      <c r="C38" s="93" t="s">
        <v>138</v>
      </c>
      <c r="D38" s="94" t="s">
        <v>421</v>
      </c>
      <c r="E38" s="94" t="s">
        <v>422</v>
      </c>
      <c r="F38" s="97" t="s">
        <v>398</v>
      </c>
      <c r="G38" s="94"/>
      <c r="H38" s="94"/>
      <c r="I38" s="94"/>
      <c r="J38" s="96"/>
      <c r="K38" s="96" t="e">
        <f t="shared" si="0"/>
        <v>#REF!</v>
      </c>
      <c r="L38" s="96" t="e">
        <f t="shared" si="1"/>
        <v>#REF!</v>
      </c>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row>
    <row r="39" spans="1:58" ht="15.75" customHeight="1">
      <c r="A39" s="93">
        <v>37</v>
      </c>
      <c r="B39" s="93" t="s">
        <v>350</v>
      </c>
      <c r="C39" s="93" t="s">
        <v>138</v>
      </c>
      <c r="D39" s="94" t="s">
        <v>423</v>
      </c>
      <c r="E39" s="94" t="s">
        <v>424</v>
      </c>
      <c r="F39" s="97" t="s">
        <v>398</v>
      </c>
      <c r="G39" s="94"/>
      <c r="H39" s="94"/>
      <c r="I39" s="94"/>
      <c r="J39" s="96"/>
      <c r="K39" s="96" t="e">
        <f t="shared" si="0"/>
        <v>#REF!</v>
      </c>
      <c r="L39" s="96" t="e">
        <f t="shared" si="1"/>
        <v>#REF!</v>
      </c>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row>
    <row r="40" spans="1:58" ht="15.75" customHeight="1">
      <c r="A40" s="93">
        <v>38</v>
      </c>
      <c r="B40" s="93" t="s">
        <v>350</v>
      </c>
      <c r="C40" s="93" t="s">
        <v>138</v>
      </c>
      <c r="D40" s="94" t="s">
        <v>425</v>
      </c>
      <c r="E40" s="104" t="s">
        <v>426</v>
      </c>
      <c r="F40" s="97" t="s">
        <v>398</v>
      </c>
      <c r="G40" s="94"/>
      <c r="H40" s="94"/>
      <c r="I40" s="94"/>
      <c r="J40" s="96"/>
      <c r="K40" s="96" t="e">
        <f t="shared" si="0"/>
        <v>#REF!</v>
      </c>
      <c r="L40" s="96" t="e">
        <f t="shared" si="1"/>
        <v>#REF!</v>
      </c>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row>
    <row r="41" spans="1:58" ht="15.75" customHeight="1">
      <c r="A41" s="93">
        <v>39</v>
      </c>
      <c r="B41" s="93" t="s">
        <v>350</v>
      </c>
      <c r="C41" s="93" t="s">
        <v>138</v>
      </c>
      <c r="D41" s="94" t="s">
        <v>427</v>
      </c>
      <c r="E41" s="94" t="s">
        <v>428</v>
      </c>
      <c r="F41" s="97" t="s">
        <v>398</v>
      </c>
      <c r="G41" s="94"/>
      <c r="H41" s="94"/>
      <c r="I41" s="94"/>
      <c r="J41" s="96"/>
      <c r="K41" s="96" t="e">
        <f t="shared" si="0"/>
        <v>#REF!</v>
      </c>
      <c r="L41" s="96" t="e">
        <f t="shared" si="1"/>
        <v>#REF!</v>
      </c>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row>
    <row r="42" spans="1:58" ht="15.75" customHeight="1">
      <c r="A42" s="93">
        <v>40</v>
      </c>
      <c r="B42" s="93" t="s">
        <v>350</v>
      </c>
      <c r="C42" s="93" t="s">
        <v>142</v>
      </c>
      <c r="D42" s="94" t="s">
        <v>429</v>
      </c>
      <c r="E42" s="94" t="s">
        <v>378</v>
      </c>
      <c r="F42" s="97" t="s">
        <v>430</v>
      </c>
      <c r="G42" s="94"/>
      <c r="H42" s="94"/>
      <c r="I42" s="94"/>
      <c r="J42" s="96"/>
      <c r="K42" s="96" t="e">
        <f t="shared" si="0"/>
        <v>#REF!</v>
      </c>
      <c r="L42" s="96" t="e">
        <f t="shared" si="1"/>
        <v>#REF!</v>
      </c>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row>
    <row r="43" spans="1:58" ht="15.75" customHeight="1">
      <c r="A43" s="93">
        <v>41</v>
      </c>
      <c r="B43" s="93" t="s">
        <v>350</v>
      </c>
      <c r="C43" s="93" t="s">
        <v>146</v>
      </c>
      <c r="D43" s="94" t="s">
        <v>431</v>
      </c>
      <c r="E43" s="94" t="s">
        <v>432</v>
      </c>
      <c r="F43" s="97" t="s">
        <v>430</v>
      </c>
      <c r="G43" s="94"/>
      <c r="H43" s="94"/>
      <c r="I43" s="94"/>
      <c r="J43" s="96"/>
      <c r="K43" s="96" t="e">
        <f t="shared" si="0"/>
        <v>#REF!</v>
      </c>
      <c r="L43" s="96" t="e">
        <f t="shared" si="1"/>
        <v>#REF!</v>
      </c>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row>
    <row r="44" spans="1:58" ht="15.75" customHeight="1">
      <c r="A44" s="93">
        <v>42</v>
      </c>
      <c r="B44" s="93" t="s">
        <v>350</v>
      </c>
      <c r="C44" s="93" t="s">
        <v>146</v>
      </c>
      <c r="D44" s="94" t="s">
        <v>433</v>
      </c>
      <c r="E44" s="94" t="s">
        <v>378</v>
      </c>
      <c r="F44" s="97" t="s">
        <v>430</v>
      </c>
      <c r="G44" s="94"/>
      <c r="H44" s="94"/>
      <c r="I44" s="94"/>
      <c r="J44" s="96"/>
      <c r="K44" s="96" t="e">
        <f t="shared" si="0"/>
        <v>#REF!</v>
      </c>
      <c r="L44" s="96" t="e">
        <f t="shared" si="1"/>
        <v>#REF!</v>
      </c>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row>
    <row r="45" spans="1:58" ht="15.75" customHeight="1">
      <c r="A45" s="93">
        <v>43</v>
      </c>
      <c r="B45" s="93" t="s">
        <v>350</v>
      </c>
      <c r="C45" s="93" t="s">
        <v>434</v>
      </c>
      <c r="D45" s="94" t="s">
        <v>435</v>
      </c>
      <c r="E45" s="94" t="s">
        <v>436</v>
      </c>
      <c r="F45" s="97" t="s">
        <v>430</v>
      </c>
      <c r="G45" s="94"/>
      <c r="H45" s="94"/>
      <c r="I45" s="94"/>
      <c r="J45" s="96"/>
      <c r="K45" s="96" t="e">
        <f t="shared" si="0"/>
        <v>#REF!</v>
      </c>
      <c r="L45" s="96" t="e">
        <f t="shared" si="1"/>
        <v>#REF!</v>
      </c>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row>
    <row r="46" spans="1:58" ht="15.75" customHeight="1">
      <c r="A46" s="93">
        <v>44</v>
      </c>
      <c r="B46" s="93" t="s">
        <v>350</v>
      </c>
      <c r="C46" s="93" t="s">
        <v>154</v>
      </c>
      <c r="D46" s="94" t="s">
        <v>437</v>
      </c>
      <c r="E46" s="94" t="s">
        <v>438</v>
      </c>
      <c r="F46" s="97" t="s">
        <v>430</v>
      </c>
      <c r="G46" s="94"/>
      <c r="H46" s="94"/>
      <c r="I46" s="94"/>
      <c r="J46" s="96"/>
      <c r="K46" s="96" t="e">
        <f t="shared" si="0"/>
        <v>#REF!</v>
      </c>
      <c r="L46" s="96" t="e">
        <f t="shared" si="1"/>
        <v>#REF!</v>
      </c>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row>
    <row r="47" spans="1:58" ht="15.75" customHeight="1">
      <c r="A47" s="93">
        <v>45</v>
      </c>
      <c r="B47" s="93" t="s">
        <v>350</v>
      </c>
      <c r="C47" s="93" t="s">
        <v>154</v>
      </c>
      <c r="D47" s="94" t="s">
        <v>439</v>
      </c>
      <c r="E47" s="94" t="s">
        <v>440</v>
      </c>
      <c r="F47" s="97" t="s">
        <v>430</v>
      </c>
      <c r="G47" s="94"/>
      <c r="H47" s="94"/>
      <c r="I47" s="94"/>
      <c r="J47" s="96"/>
      <c r="K47" s="96" t="e">
        <f t="shared" si="0"/>
        <v>#REF!</v>
      </c>
      <c r="L47" s="96" t="e">
        <f t="shared" si="1"/>
        <v>#REF!</v>
      </c>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row>
    <row r="48" spans="1:58" ht="15.75" customHeight="1">
      <c r="A48" s="93">
        <v>46</v>
      </c>
      <c r="B48" s="93" t="s">
        <v>350</v>
      </c>
      <c r="C48" s="93" t="s">
        <v>355</v>
      </c>
      <c r="D48" s="94" t="s">
        <v>441</v>
      </c>
      <c r="E48" s="94" t="s">
        <v>442</v>
      </c>
      <c r="F48" s="97" t="s">
        <v>443</v>
      </c>
      <c r="G48" s="100"/>
      <c r="H48" s="100"/>
      <c r="I48" s="100"/>
    </row>
    <row r="49" spans="1:58" ht="15.75" customHeight="1">
      <c r="A49" s="93">
        <v>47</v>
      </c>
      <c r="B49" s="93" t="s">
        <v>350</v>
      </c>
      <c r="C49" s="93" t="s">
        <v>355</v>
      </c>
      <c r="D49" s="94" t="s">
        <v>444</v>
      </c>
      <c r="E49" s="104" t="s">
        <v>445</v>
      </c>
      <c r="F49" s="97" t="s">
        <v>446</v>
      </c>
      <c r="G49" s="94"/>
      <c r="H49" s="94"/>
      <c r="I49" s="94"/>
      <c r="J49" s="96"/>
      <c r="K49" s="96" t="e">
        <f t="shared" ref="K49:K52" si="2">IF(L49=0,1,L49)</f>
        <v>#REF!</v>
      </c>
      <c r="L49" s="96" t="e">
        <f t="shared" ref="L49:L52" si="3">(IF(#REF!&lt;&gt;"N/A",2)+IF(#REF!&lt;&gt;"N/A",2))</f>
        <v>#REF!</v>
      </c>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row>
    <row r="50" spans="1:58" ht="15.75" customHeight="1">
      <c r="A50" s="93">
        <v>48</v>
      </c>
      <c r="B50" s="93" t="s">
        <v>350</v>
      </c>
      <c r="C50" s="101" t="s">
        <v>447</v>
      </c>
      <c r="D50" s="94" t="s">
        <v>448</v>
      </c>
      <c r="E50" s="94" t="s">
        <v>449</v>
      </c>
      <c r="F50" s="97" t="s">
        <v>450</v>
      </c>
      <c r="G50" s="94"/>
      <c r="H50" s="94"/>
      <c r="I50" s="94"/>
      <c r="J50" s="96"/>
      <c r="K50" s="96" t="e">
        <f t="shared" si="2"/>
        <v>#REF!</v>
      </c>
      <c r="L50" s="96" t="e">
        <f t="shared" si="3"/>
        <v>#REF!</v>
      </c>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row>
    <row r="51" spans="1:58" ht="15.75" customHeight="1">
      <c r="A51" s="93">
        <v>49</v>
      </c>
      <c r="B51" s="93" t="s">
        <v>350</v>
      </c>
      <c r="C51" s="101" t="s">
        <v>447</v>
      </c>
      <c r="D51" s="94" t="s">
        <v>451</v>
      </c>
      <c r="E51" s="94" t="s">
        <v>452</v>
      </c>
      <c r="F51" s="97" t="s">
        <v>453</v>
      </c>
      <c r="G51" s="94"/>
      <c r="H51" s="94"/>
      <c r="I51" s="94"/>
      <c r="J51" s="96"/>
      <c r="K51" s="96" t="e">
        <f t="shared" si="2"/>
        <v>#REF!</v>
      </c>
      <c r="L51" s="96" t="e">
        <f t="shared" si="3"/>
        <v>#REF!</v>
      </c>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row>
    <row r="52" spans="1:58" ht="15.75" customHeight="1">
      <c r="A52" s="93">
        <v>50</v>
      </c>
      <c r="B52" s="93" t="s">
        <v>454</v>
      </c>
      <c r="C52" s="93" t="s">
        <v>177</v>
      </c>
      <c r="D52" s="94" t="s">
        <v>455</v>
      </c>
      <c r="E52" s="94" t="s">
        <v>456</v>
      </c>
      <c r="F52" s="97" t="s">
        <v>430</v>
      </c>
      <c r="G52" s="94"/>
      <c r="H52" s="94"/>
      <c r="I52" s="94"/>
      <c r="J52" s="96"/>
      <c r="K52" s="96" t="e">
        <f t="shared" si="2"/>
        <v>#REF!</v>
      </c>
      <c r="L52" s="96" t="e">
        <f t="shared" si="3"/>
        <v>#REF!</v>
      </c>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row>
    <row r="53" spans="1:58" ht="12" customHeight="1">
      <c r="A53" s="105" t="s">
        <v>171</v>
      </c>
      <c r="B53" s="106"/>
      <c r="C53" s="106"/>
      <c r="D53" s="106"/>
      <c r="E53" s="106"/>
      <c r="F53" s="106"/>
      <c r="G53" s="106"/>
      <c r="H53" s="106"/>
      <c r="I53" s="106"/>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row>
    <row r="54" spans="1:58" ht="15.75" customHeight="1">
      <c r="A54" s="93">
        <v>51</v>
      </c>
      <c r="B54" s="93" t="s">
        <v>454</v>
      </c>
      <c r="C54" s="93" t="s">
        <v>181</v>
      </c>
      <c r="D54" s="94" t="s">
        <v>457</v>
      </c>
      <c r="E54" s="94" t="s">
        <v>456</v>
      </c>
      <c r="F54" s="97" t="s">
        <v>430</v>
      </c>
      <c r="G54" s="94"/>
      <c r="H54" s="94"/>
      <c r="I54" s="94"/>
      <c r="J54" s="96"/>
      <c r="K54" s="96" t="e">
        <f t="shared" ref="K54:K66" si="4">IF(L54=0,1,L54)</f>
        <v>#REF!</v>
      </c>
      <c r="L54" s="96" t="e">
        <f t="shared" ref="L54:L66" si="5">(IF(#REF!&lt;&gt;"N/A",2)+IF(#REF!&lt;&gt;"N/A",2))</f>
        <v>#REF!</v>
      </c>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row>
    <row r="55" spans="1:58" ht="15.75" customHeight="1">
      <c r="A55" s="93">
        <v>52</v>
      </c>
      <c r="B55" s="93" t="s">
        <v>454</v>
      </c>
      <c r="C55" s="93" t="s">
        <v>181</v>
      </c>
      <c r="D55" s="94" t="s">
        <v>458</v>
      </c>
      <c r="E55" s="94" t="s">
        <v>459</v>
      </c>
      <c r="F55" s="97" t="s">
        <v>460</v>
      </c>
      <c r="G55" s="94"/>
      <c r="H55" s="94"/>
      <c r="I55" s="94"/>
      <c r="J55" s="96"/>
      <c r="K55" s="96" t="e">
        <f t="shared" si="4"/>
        <v>#REF!</v>
      </c>
      <c r="L55" s="96" t="e">
        <f t="shared" si="5"/>
        <v>#REF!</v>
      </c>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row>
    <row r="56" spans="1:58" ht="15.75" customHeight="1">
      <c r="A56" s="93">
        <v>53</v>
      </c>
      <c r="B56" s="93" t="s">
        <v>454</v>
      </c>
      <c r="C56" s="93" t="s">
        <v>461</v>
      </c>
      <c r="D56" s="94" t="s">
        <v>462</v>
      </c>
      <c r="E56" s="94" t="s">
        <v>463</v>
      </c>
      <c r="F56" s="97" t="s">
        <v>460</v>
      </c>
      <c r="G56" s="94"/>
      <c r="H56" s="94"/>
      <c r="I56" s="94"/>
      <c r="J56" s="96"/>
      <c r="K56" s="96" t="e">
        <f t="shared" si="4"/>
        <v>#REF!</v>
      </c>
      <c r="L56" s="96" t="e">
        <f t="shared" si="5"/>
        <v>#REF!</v>
      </c>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row>
    <row r="57" spans="1:58" ht="15.75" customHeight="1">
      <c r="A57" s="93">
        <v>54</v>
      </c>
      <c r="B57" s="93" t="s">
        <v>454</v>
      </c>
      <c r="C57" s="93" t="s">
        <v>189</v>
      </c>
      <c r="D57" s="94" t="s">
        <v>464</v>
      </c>
      <c r="E57" s="94" t="s">
        <v>465</v>
      </c>
      <c r="F57" s="97" t="s">
        <v>460</v>
      </c>
      <c r="G57" s="94"/>
      <c r="H57" s="94"/>
      <c r="I57" s="94"/>
      <c r="J57" s="96"/>
      <c r="K57" s="96" t="e">
        <f t="shared" si="4"/>
        <v>#REF!</v>
      </c>
      <c r="L57" s="96" t="e">
        <f t="shared" si="5"/>
        <v>#REF!</v>
      </c>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row>
    <row r="58" spans="1:58" ht="15.75" customHeight="1">
      <c r="A58" s="93">
        <v>55</v>
      </c>
      <c r="B58" s="93" t="s">
        <v>454</v>
      </c>
      <c r="C58" s="93" t="s">
        <v>189</v>
      </c>
      <c r="D58" s="94" t="s">
        <v>466</v>
      </c>
      <c r="E58" s="94" t="s">
        <v>467</v>
      </c>
      <c r="F58" s="97" t="s">
        <v>460</v>
      </c>
      <c r="G58" s="94"/>
      <c r="H58" s="94"/>
      <c r="I58" s="94"/>
      <c r="J58" s="96"/>
      <c r="K58" s="96" t="e">
        <f t="shared" si="4"/>
        <v>#REF!</v>
      </c>
      <c r="L58" s="96" t="e">
        <f t="shared" si="5"/>
        <v>#REF!</v>
      </c>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row>
    <row r="59" spans="1:58" ht="15.75" customHeight="1">
      <c r="A59" s="93">
        <v>56</v>
      </c>
      <c r="B59" s="93" t="s">
        <v>454</v>
      </c>
      <c r="C59" s="93" t="s">
        <v>189</v>
      </c>
      <c r="D59" s="94" t="s">
        <v>468</v>
      </c>
      <c r="E59" s="94" t="s">
        <v>469</v>
      </c>
      <c r="F59" s="97" t="s">
        <v>460</v>
      </c>
      <c r="G59" s="94"/>
      <c r="H59" s="94"/>
      <c r="I59" s="94"/>
      <c r="J59" s="96"/>
      <c r="K59" s="96" t="e">
        <f t="shared" si="4"/>
        <v>#REF!</v>
      </c>
      <c r="L59" s="96" t="e">
        <f t="shared" si="5"/>
        <v>#REF!</v>
      </c>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row>
    <row r="60" spans="1:58" ht="15.75" customHeight="1">
      <c r="A60" s="93">
        <v>57</v>
      </c>
      <c r="B60" s="93" t="s">
        <v>454</v>
      </c>
      <c r="C60" s="93" t="s">
        <v>355</v>
      </c>
      <c r="D60" s="94" t="s">
        <v>470</v>
      </c>
      <c r="E60" s="94" t="s">
        <v>471</v>
      </c>
      <c r="F60" s="97" t="s">
        <v>472</v>
      </c>
      <c r="G60" s="94"/>
      <c r="H60" s="94"/>
      <c r="I60" s="94"/>
      <c r="J60" s="96"/>
      <c r="K60" s="96" t="e">
        <f t="shared" si="4"/>
        <v>#REF!</v>
      </c>
      <c r="L60" s="96" t="e">
        <f t="shared" si="5"/>
        <v>#REF!</v>
      </c>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row>
    <row r="61" spans="1:58" ht="15.75" customHeight="1">
      <c r="A61" s="93">
        <v>58</v>
      </c>
      <c r="B61" s="93" t="s">
        <v>454</v>
      </c>
      <c r="C61" s="93" t="s">
        <v>355</v>
      </c>
      <c r="D61" s="94" t="s">
        <v>473</v>
      </c>
      <c r="E61" s="94" t="s">
        <v>474</v>
      </c>
      <c r="F61" s="97" t="s">
        <v>475</v>
      </c>
      <c r="G61" s="94"/>
      <c r="H61" s="94"/>
      <c r="I61" s="94"/>
      <c r="J61" s="108"/>
      <c r="K61" s="108" t="e">
        <f t="shared" si="4"/>
        <v>#REF!</v>
      </c>
      <c r="L61" s="108" t="e">
        <f t="shared" si="5"/>
        <v>#REF!</v>
      </c>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row>
    <row r="62" spans="1:58" ht="15.75" customHeight="1">
      <c r="A62" s="109">
        <v>59</v>
      </c>
      <c r="B62" s="109" t="s">
        <v>454</v>
      </c>
      <c r="C62" s="109" t="s">
        <v>355</v>
      </c>
      <c r="D62" s="104" t="s">
        <v>476</v>
      </c>
      <c r="E62" s="104" t="s">
        <v>477</v>
      </c>
      <c r="F62" s="110" t="s">
        <v>460</v>
      </c>
      <c r="G62" s="104"/>
      <c r="H62" s="104"/>
      <c r="I62" s="104"/>
      <c r="J62" s="96"/>
      <c r="K62" s="96" t="e">
        <f t="shared" si="4"/>
        <v>#REF!</v>
      </c>
      <c r="L62" s="96" t="e">
        <f t="shared" si="5"/>
        <v>#REF!</v>
      </c>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row>
    <row r="63" spans="1:58" ht="15.75" customHeight="1">
      <c r="A63" s="109">
        <v>60</v>
      </c>
      <c r="B63" s="109" t="s">
        <v>454</v>
      </c>
      <c r="C63" s="109" t="s">
        <v>206</v>
      </c>
      <c r="D63" s="104" t="s">
        <v>478</v>
      </c>
      <c r="E63" s="104" t="s">
        <v>479</v>
      </c>
      <c r="F63" s="110" t="s">
        <v>460</v>
      </c>
      <c r="G63" s="104"/>
      <c r="H63" s="104"/>
      <c r="I63" s="104"/>
      <c r="J63" s="96"/>
      <c r="K63" s="96" t="e">
        <f t="shared" si="4"/>
        <v>#REF!</v>
      </c>
      <c r="L63" s="96" t="e">
        <f t="shared" si="5"/>
        <v>#REF!</v>
      </c>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row>
    <row r="64" spans="1:58" ht="15.75" customHeight="1">
      <c r="A64" s="93">
        <v>61</v>
      </c>
      <c r="B64" s="93" t="s">
        <v>454</v>
      </c>
      <c r="C64" s="93" t="s">
        <v>210</v>
      </c>
      <c r="D64" s="94" t="s">
        <v>480</v>
      </c>
      <c r="E64" s="94" t="s">
        <v>481</v>
      </c>
      <c r="F64" s="97" t="s">
        <v>482</v>
      </c>
      <c r="G64" s="94"/>
      <c r="H64" s="94"/>
      <c r="I64" s="111"/>
      <c r="J64" s="96"/>
      <c r="K64" s="96" t="e">
        <f t="shared" si="4"/>
        <v>#REF!</v>
      </c>
      <c r="L64" s="96" t="e">
        <f t="shared" si="5"/>
        <v>#REF!</v>
      </c>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row>
    <row r="65" spans="1:58" ht="15.75" customHeight="1">
      <c r="A65" s="93">
        <v>62</v>
      </c>
      <c r="B65" s="93" t="s">
        <v>454</v>
      </c>
      <c r="C65" s="93" t="s">
        <v>214</v>
      </c>
      <c r="D65" s="94" t="s">
        <v>483</v>
      </c>
      <c r="E65" s="94" t="s">
        <v>484</v>
      </c>
      <c r="F65" s="97" t="s">
        <v>460</v>
      </c>
      <c r="G65" s="94"/>
      <c r="H65" s="94"/>
      <c r="I65" s="111"/>
      <c r="J65" s="96"/>
      <c r="K65" s="96" t="e">
        <f t="shared" si="4"/>
        <v>#REF!</v>
      </c>
      <c r="L65" s="96" t="e">
        <f t="shared" si="5"/>
        <v>#REF!</v>
      </c>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58" ht="15.75" customHeight="1">
      <c r="A66" s="93">
        <v>63</v>
      </c>
      <c r="B66" s="93" t="s">
        <v>454</v>
      </c>
      <c r="C66" s="93" t="s">
        <v>219</v>
      </c>
      <c r="D66" s="94" t="s">
        <v>485</v>
      </c>
      <c r="E66" s="94" t="s">
        <v>486</v>
      </c>
      <c r="F66" s="94"/>
      <c r="G66" s="94"/>
      <c r="H66" s="94"/>
      <c r="I66" s="111"/>
      <c r="J66" s="96"/>
      <c r="K66" s="96" t="e">
        <f t="shared" si="4"/>
        <v>#REF!</v>
      </c>
      <c r="L66" s="96" t="e">
        <f t="shared" si="5"/>
        <v>#REF!</v>
      </c>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row>
    <row r="67" spans="1:58" ht="12" customHeight="1">
      <c r="A67" s="177" t="s">
        <v>222</v>
      </c>
      <c r="B67" s="171"/>
      <c r="C67" s="171"/>
      <c r="D67" s="171"/>
      <c r="E67" s="171"/>
      <c r="F67" s="171"/>
      <c r="G67" s="171"/>
      <c r="H67" s="171"/>
      <c r="I67" s="178"/>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row>
    <row r="68" spans="1:58" ht="15.75" customHeight="1">
      <c r="A68" s="93">
        <v>64</v>
      </c>
      <c r="B68" s="93" t="s">
        <v>487</v>
      </c>
      <c r="C68" s="93" t="s">
        <v>228</v>
      </c>
      <c r="D68" s="94" t="s">
        <v>488</v>
      </c>
      <c r="E68" s="94" t="s">
        <v>665</v>
      </c>
      <c r="F68" s="97" t="s">
        <v>360</v>
      </c>
      <c r="G68" s="94"/>
      <c r="H68" s="94"/>
      <c r="I68" s="111"/>
      <c r="J68" s="96"/>
      <c r="K68" s="96" t="e">
        <f t="shared" ref="K68:K85" si="6">IF(L68=0,1,L68)</f>
        <v>#REF!</v>
      </c>
      <c r="L68" s="96" t="e">
        <f t="shared" ref="L68:L85" si="7">(IF(#REF!&lt;&gt;"N/A",2)+IF(#REF!&lt;&gt;"N/A",2))</f>
        <v>#REF!</v>
      </c>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row>
    <row r="69" spans="1:58" ht="15.75" customHeight="1">
      <c r="A69" s="93">
        <v>65</v>
      </c>
      <c r="B69" s="93" t="s">
        <v>487</v>
      </c>
      <c r="C69" s="93" t="s">
        <v>228</v>
      </c>
      <c r="D69" s="94" t="s">
        <v>489</v>
      </c>
      <c r="E69" s="94" t="s">
        <v>490</v>
      </c>
      <c r="F69" s="97" t="s">
        <v>360</v>
      </c>
      <c r="G69" s="94"/>
      <c r="H69" s="94"/>
      <c r="I69" s="111"/>
      <c r="J69" s="96"/>
      <c r="K69" s="96" t="e">
        <f t="shared" si="6"/>
        <v>#REF!</v>
      </c>
      <c r="L69" s="96" t="e">
        <f t="shared" si="7"/>
        <v>#REF!</v>
      </c>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row>
    <row r="70" spans="1:58" ht="15.75" customHeight="1">
      <c r="A70" s="93">
        <v>66</v>
      </c>
      <c r="B70" s="93" t="s">
        <v>487</v>
      </c>
      <c r="C70" s="93" t="s">
        <v>228</v>
      </c>
      <c r="D70" s="94" t="s">
        <v>491</v>
      </c>
      <c r="E70" s="94" t="s">
        <v>378</v>
      </c>
      <c r="F70" s="97" t="s">
        <v>360</v>
      </c>
      <c r="G70" s="94"/>
      <c r="H70" s="94"/>
      <c r="I70" s="111"/>
      <c r="J70" s="96"/>
      <c r="K70" s="96" t="e">
        <f t="shared" si="6"/>
        <v>#REF!</v>
      </c>
      <c r="L70" s="96" t="e">
        <f t="shared" si="7"/>
        <v>#REF!</v>
      </c>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row>
    <row r="71" spans="1:58" ht="15.75" customHeight="1">
      <c r="A71" s="93">
        <v>67</v>
      </c>
      <c r="B71" s="93" t="s">
        <v>487</v>
      </c>
      <c r="C71" s="93" t="s">
        <v>492</v>
      </c>
      <c r="D71" s="94" t="s">
        <v>493</v>
      </c>
      <c r="E71" s="94" t="s">
        <v>494</v>
      </c>
      <c r="F71" s="94"/>
      <c r="G71" s="94"/>
      <c r="H71" s="94"/>
      <c r="I71" s="111"/>
      <c r="J71" s="96"/>
      <c r="K71" s="96" t="e">
        <f t="shared" si="6"/>
        <v>#REF!</v>
      </c>
      <c r="L71" s="96" t="e">
        <f t="shared" si="7"/>
        <v>#REF!</v>
      </c>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row>
    <row r="72" spans="1:58" ht="15.75" customHeight="1">
      <c r="A72" s="93">
        <v>68</v>
      </c>
      <c r="B72" s="93" t="s">
        <v>487</v>
      </c>
      <c r="C72" s="93" t="s">
        <v>236</v>
      </c>
      <c r="D72" s="94" t="s">
        <v>495</v>
      </c>
      <c r="E72" s="94" t="s">
        <v>496</v>
      </c>
      <c r="F72" s="94"/>
      <c r="G72" s="94"/>
      <c r="H72" s="94"/>
      <c r="I72" s="111"/>
      <c r="J72" s="96"/>
      <c r="K72" s="96" t="e">
        <f t="shared" si="6"/>
        <v>#REF!</v>
      </c>
      <c r="L72" s="96" t="e">
        <f t="shared" si="7"/>
        <v>#REF!</v>
      </c>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row>
    <row r="73" spans="1:58" ht="15.75" customHeight="1">
      <c r="A73" s="93">
        <v>69</v>
      </c>
      <c r="B73" s="93" t="s">
        <v>487</v>
      </c>
      <c r="C73" s="93" t="s">
        <v>236</v>
      </c>
      <c r="D73" s="94" t="s">
        <v>497</v>
      </c>
      <c r="E73" s="94" t="s">
        <v>498</v>
      </c>
      <c r="F73" s="94"/>
      <c r="G73" s="94"/>
      <c r="H73" s="94"/>
      <c r="I73" s="111"/>
      <c r="J73" s="96"/>
      <c r="K73" s="96" t="e">
        <f t="shared" si="6"/>
        <v>#REF!</v>
      </c>
      <c r="L73" s="96" t="e">
        <f t="shared" si="7"/>
        <v>#REF!</v>
      </c>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row>
    <row r="74" spans="1:58" ht="15.75" customHeight="1">
      <c r="A74" s="93">
        <v>70</v>
      </c>
      <c r="B74" s="93" t="s">
        <v>487</v>
      </c>
      <c r="C74" s="93" t="s">
        <v>241</v>
      </c>
      <c r="D74" s="94" t="s">
        <v>499</v>
      </c>
      <c r="E74" s="94" t="s">
        <v>664</v>
      </c>
      <c r="F74" s="97" t="s">
        <v>398</v>
      </c>
      <c r="G74" s="94"/>
      <c r="H74" s="94"/>
      <c r="I74" s="111"/>
      <c r="J74" s="96"/>
      <c r="K74" s="96" t="e">
        <f t="shared" si="6"/>
        <v>#REF!</v>
      </c>
      <c r="L74" s="96" t="e">
        <f t="shared" si="7"/>
        <v>#REF!</v>
      </c>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row>
    <row r="75" spans="1:58" ht="15.75" customHeight="1">
      <c r="A75" s="93">
        <v>71</v>
      </c>
      <c r="B75" s="93" t="s">
        <v>487</v>
      </c>
      <c r="C75" s="93" t="s">
        <v>241</v>
      </c>
      <c r="D75" s="94" t="s">
        <v>500</v>
      </c>
      <c r="E75" s="94" t="s">
        <v>501</v>
      </c>
      <c r="F75" s="94"/>
      <c r="G75" s="94"/>
      <c r="H75" s="94"/>
      <c r="I75" s="111"/>
      <c r="J75" s="96"/>
      <c r="K75" s="96" t="e">
        <f t="shared" si="6"/>
        <v>#REF!</v>
      </c>
      <c r="L75" s="96" t="e">
        <f t="shared" si="7"/>
        <v>#REF!</v>
      </c>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row>
    <row r="76" spans="1:58" ht="15.75" customHeight="1">
      <c r="A76" s="93">
        <v>72</v>
      </c>
      <c r="B76" s="93" t="s">
        <v>487</v>
      </c>
      <c r="C76" s="93" t="s">
        <v>241</v>
      </c>
      <c r="D76" s="94" t="s">
        <v>502</v>
      </c>
      <c r="E76" s="94" t="s">
        <v>503</v>
      </c>
      <c r="F76" s="97" t="s">
        <v>398</v>
      </c>
      <c r="G76" s="94"/>
      <c r="H76" s="94"/>
      <c r="I76" s="111"/>
      <c r="J76" s="96"/>
      <c r="K76" s="96" t="e">
        <f t="shared" si="6"/>
        <v>#REF!</v>
      </c>
      <c r="L76" s="96" t="e">
        <f t="shared" si="7"/>
        <v>#REF!</v>
      </c>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row>
    <row r="77" spans="1:58" ht="15.75" customHeight="1">
      <c r="A77" s="93">
        <v>73</v>
      </c>
      <c r="B77" s="93" t="s">
        <v>487</v>
      </c>
      <c r="C77" s="93" t="s">
        <v>355</v>
      </c>
      <c r="D77" s="94" t="s">
        <v>504</v>
      </c>
      <c r="E77" s="94" t="s">
        <v>505</v>
      </c>
      <c r="F77" s="94"/>
      <c r="G77" s="94"/>
      <c r="H77" s="100"/>
      <c r="I77" s="112"/>
      <c r="J77" s="96"/>
      <c r="K77" s="96" t="e">
        <f t="shared" si="6"/>
        <v>#REF!</v>
      </c>
      <c r="L77" s="96" t="e">
        <f t="shared" si="7"/>
        <v>#REF!</v>
      </c>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row>
    <row r="78" spans="1:58" ht="15.75" customHeight="1">
      <c r="A78" s="93">
        <v>74</v>
      </c>
      <c r="B78" s="93" t="s">
        <v>487</v>
      </c>
      <c r="C78" s="93" t="s">
        <v>355</v>
      </c>
      <c r="D78" s="94" t="s">
        <v>506</v>
      </c>
      <c r="E78" s="94" t="s">
        <v>507</v>
      </c>
      <c r="F78" s="94"/>
      <c r="G78" s="100"/>
      <c r="H78" s="100"/>
      <c r="I78" s="112"/>
      <c r="J78" s="96"/>
      <c r="K78" s="96" t="e">
        <f t="shared" si="6"/>
        <v>#REF!</v>
      </c>
      <c r="L78" s="96" t="e">
        <f t="shared" si="7"/>
        <v>#REF!</v>
      </c>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row>
    <row r="79" spans="1:58" ht="15.75" customHeight="1">
      <c r="A79" s="93">
        <v>75</v>
      </c>
      <c r="B79" s="93" t="s">
        <v>487</v>
      </c>
      <c r="C79" s="93" t="s">
        <v>355</v>
      </c>
      <c r="D79" s="94" t="s">
        <v>508</v>
      </c>
      <c r="E79" s="94" t="s">
        <v>509</v>
      </c>
      <c r="F79" s="94"/>
      <c r="G79" s="100"/>
      <c r="H79" s="100"/>
      <c r="I79" s="112"/>
      <c r="J79" s="96"/>
      <c r="K79" s="96" t="e">
        <f t="shared" si="6"/>
        <v>#REF!</v>
      </c>
      <c r="L79" s="96" t="e">
        <f t="shared" si="7"/>
        <v>#REF!</v>
      </c>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row>
    <row r="80" spans="1:58" ht="15.75" customHeight="1">
      <c r="A80" s="93">
        <v>76</v>
      </c>
      <c r="B80" s="93" t="s">
        <v>487</v>
      </c>
      <c r="C80" s="101" t="s">
        <v>510</v>
      </c>
      <c r="D80" s="94" t="s">
        <v>511</v>
      </c>
      <c r="E80" s="94" t="s">
        <v>512</v>
      </c>
      <c r="F80" s="94"/>
      <c r="G80" s="94"/>
      <c r="H80" s="100"/>
      <c r="I80" s="112"/>
      <c r="J80" s="96"/>
      <c r="K80" s="96" t="e">
        <f t="shared" si="6"/>
        <v>#REF!</v>
      </c>
      <c r="L80" s="96" t="e">
        <f t="shared" si="7"/>
        <v>#REF!</v>
      </c>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row>
    <row r="81" spans="1:58" ht="15.75" customHeight="1">
      <c r="A81" s="93">
        <v>77</v>
      </c>
      <c r="B81" s="93" t="s">
        <v>487</v>
      </c>
      <c r="C81" s="93" t="s">
        <v>355</v>
      </c>
      <c r="D81" s="94" t="s">
        <v>513</v>
      </c>
      <c r="E81" s="94" t="s">
        <v>514</v>
      </c>
      <c r="F81" s="94"/>
      <c r="G81" s="94"/>
      <c r="H81" s="94"/>
      <c r="I81" s="111"/>
      <c r="J81" s="96"/>
      <c r="K81" s="96" t="e">
        <f t="shared" si="6"/>
        <v>#REF!</v>
      </c>
      <c r="L81" s="96" t="e">
        <f t="shared" si="7"/>
        <v>#REF!</v>
      </c>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row>
    <row r="82" spans="1:58" ht="15.75" customHeight="1">
      <c r="A82" s="93">
        <v>78</v>
      </c>
      <c r="B82" s="93" t="s">
        <v>487</v>
      </c>
      <c r="C82" s="93" t="s">
        <v>265</v>
      </c>
      <c r="D82" s="94" t="s">
        <v>515</v>
      </c>
      <c r="E82" s="94" t="s">
        <v>516</v>
      </c>
      <c r="F82" s="94"/>
      <c r="G82" s="94"/>
      <c r="H82" s="94"/>
      <c r="I82" s="111"/>
      <c r="J82" s="96"/>
      <c r="K82" s="96" t="e">
        <f t="shared" si="6"/>
        <v>#REF!</v>
      </c>
      <c r="L82" s="96" t="e">
        <f t="shared" si="7"/>
        <v>#REF!</v>
      </c>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row>
    <row r="83" spans="1:58" ht="15.75" customHeight="1">
      <c r="A83" s="93">
        <v>79</v>
      </c>
      <c r="B83" s="93" t="s">
        <v>487</v>
      </c>
      <c r="C83" s="93" t="s">
        <v>265</v>
      </c>
      <c r="D83" s="94" t="s">
        <v>517</v>
      </c>
      <c r="E83" s="94" t="s">
        <v>663</v>
      </c>
      <c r="F83" s="94"/>
      <c r="G83" s="94"/>
      <c r="H83" s="94"/>
      <c r="I83" s="111"/>
      <c r="J83" s="96"/>
      <c r="K83" s="96" t="e">
        <f t="shared" si="6"/>
        <v>#REF!</v>
      </c>
      <c r="L83" s="96" t="e">
        <f t="shared" si="7"/>
        <v>#REF!</v>
      </c>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row>
    <row r="84" spans="1:58" ht="15.75" customHeight="1">
      <c r="A84" s="93">
        <v>80</v>
      </c>
      <c r="B84" s="93" t="s">
        <v>487</v>
      </c>
      <c r="C84" s="93" t="s">
        <v>269</v>
      </c>
      <c r="D84" s="94" t="s">
        <v>518</v>
      </c>
      <c r="E84" s="94" t="s">
        <v>662</v>
      </c>
      <c r="F84" s="94"/>
      <c r="G84" s="94"/>
      <c r="H84" s="94"/>
      <c r="I84" s="111"/>
      <c r="J84" s="96"/>
      <c r="K84" s="96" t="e">
        <f t="shared" si="6"/>
        <v>#REF!</v>
      </c>
      <c r="L84" s="96" t="e">
        <f t="shared" si="7"/>
        <v>#REF!</v>
      </c>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row>
    <row r="85" spans="1:58" ht="15.75" customHeight="1">
      <c r="A85" s="93">
        <v>81</v>
      </c>
      <c r="B85" s="93" t="s">
        <v>487</v>
      </c>
      <c r="C85" s="93" t="s">
        <v>269</v>
      </c>
      <c r="D85" s="94" t="s">
        <v>519</v>
      </c>
      <c r="E85" s="94" t="s">
        <v>661</v>
      </c>
      <c r="F85" s="94"/>
      <c r="G85" s="94"/>
      <c r="H85" s="94"/>
      <c r="I85" s="111"/>
      <c r="J85" s="96"/>
      <c r="K85" s="96" t="e">
        <f t="shared" si="6"/>
        <v>#REF!</v>
      </c>
      <c r="L85" s="96" t="e">
        <f t="shared" si="7"/>
        <v>#REF!</v>
      </c>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row>
    <row r="86" spans="1:58" ht="12" customHeight="1">
      <c r="A86" s="177" t="s">
        <v>272</v>
      </c>
      <c r="B86" s="171"/>
      <c r="C86" s="171"/>
      <c r="D86" s="171"/>
      <c r="E86" s="171"/>
      <c r="F86" s="171"/>
      <c r="G86" s="171"/>
      <c r="H86" s="171"/>
      <c r="I86" s="178"/>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row>
    <row r="87" spans="1:58" ht="15.75" customHeight="1">
      <c r="A87" s="93">
        <v>82</v>
      </c>
      <c r="B87" s="93" t="s">
        <v>520</v>
      </c>
      <c r="C87" s="93" t="s">
        <v>279</v>
      </c>
      <c r="D87" s="94" t="s">
        <v>521</v>
      </c>
      <c r="E87" s="94" t="s">
        <v>522</v>
      </c>
      <c r="F87" s="97" t="s">
        <v>523</v>
      </c>
      <c r="G87" s="94"/>
      <c r="H87" s="94"/>
      <c r="I87" s="111"/>
      <c r="J87" s="96"/>
      <c r="K87" s="96" t="e">
        <f t="shared" ref="K87:K90" si="8">IF(L87=0,1,L87)</f>
        <v>#REF!</v>
      </c>
      <c r="L87" s="96" t="e">
        <f t="shared" ref="L87:L90" si="9">(IF(#REF!&lt;&gt;"N/A",2)+IF(#REF!&lt;&gt;"N/A",2))</f>
        <v>#REF!</v>
      </c>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row>
    <row r="88" spans="1:58" ht="15.75" customHeight="1">
      <c r="A88" s="93">
        <v>83</v>
      </c>
      <c r="B88" s="93" t="s">
        <v>520</v>
      </c>
      <c r="C88" s="93" t="s">
        <v>524</v>
      </c>
      <c r="D88" s="94" t="s">
        <v>525</v>
      </c>
      <c r="E88" s="94" t="s">
        <v>94</v>
      </c>
      <c r="F88" s="94"/>
      <c r="G88" s="94"/>
      <c r="H88" s="94"/>
      <c r="I88" s="111"/>
      <c r="J88" s="96"/>
      <c r="K88" s="96" t="e">
        <f t="shared" si="8"/>
        <v>#REF!</v>
      </c>
      <c r="L88" s="96" t="e">
        <f t="shared" si="9"/>
        <v>#REF!</v>
      </c>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row>
    <row r="89" spans="1:58" ht="15.75" customHeight="1">
      <c r="A89" s="93">
        <v>84</v>
      </c>
      <c r="B89" s="93" t="s">
        <v>520</v>
      </c>
      <c r="C89" s="93" t="s">
        <v>524</v>
      </c>
      <c r="D89" s="94" t="s">
        <v>526</v>
      </c>
      <c r="E89" s="94" t="s">
        <v>94</v>
      </c>
      <c r="F89" s="94"/>
      <c r="G89" s="94"/>
      <c r="H89" s="94"/>
      <c r="I89" s="111"/>
      <c r="J89" s="96"/>
      <c r="K89" s="96" t="e">
        <f t="shared" si="8"/>
        <v>#REF!</v>
      </c>
      <c r="L89" s="96" t="e">
        <f t="shared" si="9"/>
        <v>#REF!</v>
      </c>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row>
    <row r="90" spans="1:58" ht="15.75" customHeight="1">
      <c r="A90" s="93">
        <v>85</v>
      </c>
      <c r="B90" s="93" t="s">
        <v>520</v>
      </c>
      <c r="C90" s="93" t="s">
        <v>527</v>
      </c>
      <c r="D90" s="94" t="s">
        <v>528</v>
      </c>
      <c r="E90" s="94" t="s">
        <v>94</v>
      </c>
      <c r="F90" s="94"/>
      <c r="G90" s="94"/>
      <c r="H90" s="94"/>
      <c r="I90" s="111"/>
      <c r="J90" s="96"/>
      <c r="K90" s="96" t="e">
        <f t="shared" si="8"/>
        <v>#REF!</v>
      </c>
      <c r="L90" s="96" t="e">
        <f t="shared" si="9"/>
        <v>#REF!</v>
      </c>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row>
    <row r="91" spans="1:58" ht="12" customHeight="1">
      <c r="A91" s="177" t="s">
        <v>272</v>
      </c>
      <c r="B91" s="171"/>
      <c r="C91" s="171"/>
      <c r="D91" s="171"/>
      <c r="E91" s="171"/>
      <c r="F91" s="171"/>
      <c r="G91" s="171"/>
      <c r="H91" s="171"/>
      <c r="I91" s="178"/>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row>
    <row r="92" spans="1:58" ht="15.75" customHeight="1">
      <c r="A92" s="93">
        <v>86</v>
      </c>
      <c r="B92" s="93" t="s">
        <v>529</v>
      </c>
      <c r="C92" s="93" t="s">
        <v>355</v>
      </c>
      <c r="D92" s="94" t="s">
        <v>530</v>
      </c>
      <c r="E92" s="94" t="s">
        <v>378</v>
      </c>
      <c r="F92" s="97" t="s">
        <v>531</v>
      </c>
      <c r="G92" s="94"/>
      <c r="H92" s="94"/>
      <c r="I92" s="111"/>
      <c r="J92" s="96"/>
      <c r="K92" s="96" t="e">
        <f t="shared" ref="K92:K96" si="10">IF(L92=0,1,L92)</f>
        <v>#REF!</v>
      </c>
      <c r="L92" s="96" t="e">
        <f t="shared" ref="L92:L96" si="11">(IF(#REF!&lt;&gt;"N/A",2)+IF(#REF!&lt;&gt;"N/A",2))</f>
        <v>#REF!</v>
      </c>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row>
    <row r="93" spans="1:58" ht="15.75" customHeight="1">
      <c r="A93" s="93">
        <v>87</v>
      </c>
      <c r="B93" s="93" t="s">
        <v>529</v>
      </c>
      <c r="C93" s="93" t="s">
        <v>355</v>
      </c>
      <c r="D93" s="94" t="s">
        <v>532</v>
      </c>
      <c r="E93" s="94" t="s">
        <v>533</v>
      </c>
      <c r="F93" s="97" t="s">
        <v>534</v>
      </c>
      <c r="G93" s="94"/>
      <c r="H93" s="94"/>
      <c r="I93" s="111"/>
      <c r="J93" s="96"/>
      <c r="K93" s="96" t="e">
        <f t="shared" si="10"/>
        <v>#REF!</v>
      </c>
      <c r="L93" s="96" t="e">
        <f t="shared" si="11"/>
        <v>#REF!</v>
      </c>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row>
    <row r="94" spans="1:58" ht="15.75" customHeight="1">
      <c r="A94" s="93">
        <v>89</v>
      </c>
      <c r="B94" s="93" t="s">
        <v>529</v>
      </c>
      <c r="C94" s="93" t="s">
        <v>311</v>
      </c>
      <c r="D94" s="94" t="s">
        <v>535</v>
      </c>
      <c r="E94" s="94" t="s">
        <v>536</v>
      </c>
      <c r="F94" s="94"/>
      <c r="G94" s="94"/>
      <c r="H94" s="94"/>
      <c r="I94" s="111"/>
      <c r="J94" s="96"/>
      <c r="K94" s="96" t="e">
        <f t="shared" si="10"/>
        <v>#REF!</v>
      </c>
      <c r="L94" s="96" t="e">
        <f t="shared" si="11"/>
        <v>#REF!</v>
      </c>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row>
    <row r="95" spans="1:58" ht="15.75" customHeight="1">
      <c r="A95" s="93">
        <v>90</v>
      </c>
      <c r="B95" s="93" t="s">
        <v>529</v>
      </c>
      <c r="C95" s="93" t="s">
        <v>315</v>
      </c>
      <c r="D95" s="94" t="s">
        <v>537</v>
      </c>
      <c r="E95" s="94" t="s">
        <v>538</v>
      </c>
      <c r="F95" s="94"/>
      <c r="G95" s="94"/>
      <c r="H95" s="94"/>
      <c r="I95" s="111"/>
      <c r="J95" s="96"/>
      <c r="K95" s="96" t="e">
        <f t="shared" si="10"/>
        <v>#REF!</v>
      </c>
      <c r="L95" s="96" t="e">
        <f t="shared" si="11"/>
        <v>#REF!</v>
      </c>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row>
    <row r="96" spans="1:58" ht="15.75" customHeight="1">
      <c r="A96" s="93">
        <v>91</v>
      </c>
      <c r="B96" s="93" t="s">
        <v>529</v>
      </c>
      <c r="C96" s="93" t="s">
        <v>319</v>
      </c>
      <c r="D96" s="94" t="s">
        <v>539</v>
      </c>
      <c r="E96" s="94" t="s">
        <v>540</v>
      </c>
      <c r="F96" s="94"/>
      <c r="G96" s="94"/>
      <c r="H96" s="94"/>
      <c r="I96" s="111"/>
      <c r="J96" s="96"/>
      <c r="K96" s="96" t="e">
        <f t="shared" si="10"/>
        <v>#REF!</v>
      </c>
      <c r="L96" s="96" t="e">
        <f t="shared" si="11"/>
        <v>#REF!</v>
      </c>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row>
    <row r="97" spans="1:58" ht="12" customHeight="1">
      <c r="A97" s="113"/>
      <c r="B97" s="113"/>
      <c r="C97" s="114"/>
      <c r="D97" s="115"/>
      <c r="E97" s="115"/>
      <c r="F97" s="115"/>
      <c r="G97" s="115"/>
      <c r="H97" s="115"/>
      <c r="I97" s="115"/>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row>
    <row r="98" spans="1:58" ht="12" customHeight="1">
      <c r="A98" s="113"/>
      <c r="B98" s="113"/>
      <c r="C98" s="114"/>
      <c r="D98" s="115"/>
      <c r="E98" s="115"/>
      <c r="F98" s="115"/>
      <c r="G98" s="115"/>
      <c r="H98" s="115"/>
      <c r="I98" s="115"/>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row>
    <row r="99" spans="1:58" ht="12" customHeight="1">
      <c r="A99" s="113"/>
      <c r="B99" s="113"/>
      <c r="C99" s="114"/>
      <c r="D99" s="115"/>
      <c r="E99" s="115"/>
      <c r="F99" s="115"/>
      <c r="G99" s="115"/>
      <c r="H99" s="115"/>
      <c r="I99" s="115"/>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row>
    <row r="100" spans="1:58" ht="12" customHeight="1">
      <c r="A100" s="113"/>
      <c r="B100" s="113"/>
      <c r="C100" s="114"/>
      <c r="D100" s="115"/>
      <c r="E100" s="115"/>
      <c r="F100" s="115"/>
      <c r="G100" s="115"/>
      <c r="H100" s="115"/>
      <c r="I100" s="115"/>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row>
    <row r="101" spans="1:58" ht="12" customHeight="1">
      <c r="A101" s="113"/>
      <c r="B101" s="113"/>
      <c r="C101" s="114"/>
      <c r="D101" s="115"/>
      <c r="E101" s="115"/>
      <c r="F101" s="115"/>
      <c r="G101" s="115"/>
      <c r="H101" s="115"/>
      <c r="I101" s="115"/>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row>
    <row r="102" spans="1:58" ht="12" customHeight="1">
      <c r="A102" s="113"/>
      <c r="B102" s="113"/>
      <c r="C102" s="114"/>
      <c r="D102" s="115"/>
      <c r="E102" s="115"/>
      <c r="F102" s="115"/>
      <c r="G102" s="115"/>
      <c r="H102" s="115"/>
      <c r="I102" s="115"/>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row>
    <row r="103" spans="1:58" ht="12" customHeight="1">
      <c r="A103" s="113"/>
      <c r="B103" s="113"/>
      <c r="C103" s="114"/>
      <c r="D103" s="115"/>
      <c r="E103" s="115"/>
      <c r="F103" s="115"/>
      <c r="G103" s="115"/>
      <c r="H103" s="115"/>
      <c r="I103" s="115"/>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row>
    <row r="104" spans="1:58" ht="12" customHeight="1">
      <c r="A104" s="113"/>
      <c r="B104" s="113"/>
      <c r="C104" s="114"/>
      <c r="D104" s="115"/>
      <c r="E104" s="115"/>
      <c r="F104" s="115"/>
      <c r="G104" s="115"/>
      <c r="H104" s="115"/>
      <c r="I104" s="115"/>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row>
    <row r="105" spans="1:58" ht="12" customHeight="1">
      <c r="A105" s="113"/>
      <c r="B105" s="113"/>
      <c r="C105" s="114"/>
      <c r="D105" s="115"/>
      <c r="E105" s="115"/>
      <c r="F105" s="115"/>
      <c r="G105" s="115"/>
      <c r="H105" s="115"/>
      <c r="I105" s="115"/>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row>
    <row r="106" spans="1:58" ht="12" customHeight="1">
      <c r="A106" s="113"/>
      <c r="B106" s="113"/>
      <c r="C106" s="114"/>
      <c r="D106" s="115"/>
      <c r="E106" s="115"/>
      <c r="F106" s="115"/>
      <c r="G106" s="115"/>
      <c r="H106" s="115"/>
      <c r="I106" s="115"/>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row>
    <row r="107" spans="1:58" ht="12" customHeight="1">
      <c r="A107" s="113"/>
      <c r="B107" s="113"/>
      <c r="C107" s="114"/>
      <c r="D107" s="115"/>
      <c r="E107" s="115"/>
      <c r="F107" s="115"/>
      <c r="G107" s="115"/>
      <c r="H107" s="115"/>
      <c r="I107" s="115"/>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row>
    <row r="108" spans="1:58" ht="12" customHeight="1">
      <c r="A108" s="113"/>
      <c r="B108" s="113"/>
      <c r="C108" s="114"/>
      <c r="D108" s="115"/>
      <c r="E108" s="115"/>
      <c r="F108" s="115"/>
      <c r="G108" s="115"/>
      <c r="H108" s="115"/>
      <c r="I108" s="115"/>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row>
    <row r="109" spans="1:58" ht="12" customHeight="1">
      <c r="A109" s="113"/>
      <c r="B109" s="113"/>
      <c r="C109" s="114"/>
      <c r="D109" s="115"/>
      <c r="E109" s="115"/>
      <c r="F109" s="115"/>
      <c r="G109" s="115"/>
      <c r="H109" s="115"/>
      <c r="I109" s="115"/>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row>
    <row r="110" spans="1:58" ht="12" customHeight="1">
      <c r="A110" s="113"/>
      <c r="B110" s="113"/>
      <c r="C110" s="114"/>
      <c r="D110" s="115"/>
      <c r="E110" s="115"/>
      <c r="F110" s="115"/>
      <c r="G110" s="115"/>
      <c r="H110" s="115"/>
      <c r="I110" s="115"/>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row>
    <row r="111" spans="1:58" ht="12" customHeight="1">
      <c r="A111" s="113"/>
      <c r="B111" s="113"/>
      <c r="C111" s="114"/>
      <c r="D111" s="115"/>
      <c r="E111" s="115"/>
      <c r="F111" s="115"/>
      <c r="G111" s="115"/>
      <c r="H111" s="115"/>
      <c r="I111" s="115"/>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row>
    <row r="112" spans="1:58" ht="12" customHeight="1">
      <c r="A112" s="113"/>
      <c r="B112" s="113"/>
      <c r="C112" s="114"/>
      <c r="D112" s="115"/>
      <c r="E112" s="115"/>
      <c r="F112" s="115"/>
      <c r="G112" s="115"/>
      <c r="H112" s="115"/>
      <c r="I112" s="115"/>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row>
    <row r="113" spans="1:58" ht="12" customHeight="1">
      <c r="A113" s="113"/>
      <c r="B113" s="113"/>
      <c r="C113" s="114"/>
      <c r="D113" s="115"/>
      <c r="E113" s="115"/>
      <c r="F113" s="115"/>
      <c r="G113" s="115"/>
      <c r="H113" s="115"/>
      <c r="I113" s="115"/>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row>
    <row r="114" spans="1:58" ht="12" customHeight="1">
      <c r="A114" s="113"/>
      <c r="B114" s="113"/>
      <c r="C114" s="114"/>
      <c r="D114" s="115"/>
      <c r="E114" s="115"/>
      <c r="F114" s="115"/>
      <c r="G114" s="115"/>
      <c r="H114" s="115"/>
      <c r="I114" s="115"/>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row>
    <row r="115" spans="1:58" ht="12" customHeight="1">
      <c r="A115" s="113"/>
      <c r="B115" s="113"/>
      <c r="C115" s="114"/>
      <c r="D115" s="115"/>
      <c r="E115" s="115"/>
      <c r="F115" s="115"/>
      <c r="G115" s="115"/>
      <c r="H115" s="115"/>
      <c r="I115" s="115"/>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row>
    <row r="116" spans="1:58" ht="12" customHeight="1">
      <c r="A116" s="113"/>
      <c r="B116" s="113"/>
      <c r="C116" s="114"/>
      <c r="D116" s="115"/>
      <c r="E116" s="115"/>
      <c r="F116" s="115"/>
      <c r="G116" s="115"/>
      <c r="H116" s="115"/>
      <c r="I116" s="115"/>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row>
    <row r="117" spans="1:58" ht="12" customHeight="1">
      <c r="A117" s="113"/>
      <c r="B117" s="113"/>
      <c r="C117" s="114"/>
      <c r="D117" s="115"/>
      <c r="E117" s="115"/>
      <c r="F117" s="115"/>
      <c r="G117" s="115"/>
      <c r="H117" s="115"/>
      <c r="I117" s="115"/>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row>
    <row r="118" spans="1:58" ht="12" customHeight="1">
      <c r="A118" s="113"/>
      <c r="B118" s="113"/>
      <c r="C118" s="114"/>
      <c r="D118" s="115"/>
      <c r="E118" s="115"/>
      <c r="F118" s="115"/>
      <c r="G118" s="115"/>
      <c r="H118" s="115"/>
      <c r="I118" s="115"/>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row>
    <row r="119" spans="1:58" ht="12" customHeight="1">
      <c r="A119" s="113"/>
      <c r="B119" s="113"/>
      <c r="C119" s="114"/>
      <c r="D119" s="115"/>
      <c r="E119" s="115"/>
      <c r="F119" s="115"/>
      <c r="G119" s="115"/>
      <c r="H119" s="115"/>
      <c r="I119" s="115"/>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row>
    <row r="120" spans="1:58" ht="12" customHeight="1">
      <c r="A120" s="113"/>
      <c r="B120" s="113"/>
      <c r="C120" s="114"/>
      <c r="D120" s="115"/>
      <c r="E120" s="115"/>
      <c r="F120" s="115"/>
      <c r="G120" s="115"/>
      <c r="H120" s="115"/>
      <c r="I120" s="115"/>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c r="BC120" s="113"/>
      <c r="BD120" s="113"/>
      <c r="BE120" s="113"/>
      <c r="BF120" s="113"/>
    </row>
    <row r="121" spans="1:58" ht="12" customHeight="1">
      <c r="A121" s="113"/>
      <c r="B121" s="113"/>
      <c r="C121" s="114"/>
      <c r="D121" s="115"/>
      <c r="E121" s="115"/>
      <c r="F121" s="115"/>
      <c r="G121" s="115"/>
      <c r="H121" s="115"/>
      <c r="I121" s="115"/>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row>
    <row r="122" spans="1:58" ht="12" customHeight="1">
      <c r="A122" s="113"/>
      <c r="B122" s="113"/>
      <c r="C122" s="114"/>
      <c r="D122" s="115"/>
      <c r="E122" s="115"/>
      <c r="F122" s="115"/>
      <c r="G122" s="115"/>
      <c r="H122" s="115"/>
      <c r="I122" s="115"/>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row>
    <row r="123" spans="1:58" ht="12" customHeight="1">
      <c r="A123" s="113"/>
      <c r="B123" s="113"/>
      <c r="C123" s="114"/>
      <c r="D123" s="115"/>
      <c r="E123" s="115"/>
      <c r="F123" s="115"/>
      <c r="G123" s="115"/>
      <c r="H123" s="115"/>
      <c r="I123" s="115"/>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row>
    <row r="124" spans="1:58" ht="12" customHeight="1">
      <c r="A124" s="113"/>
      <c r="B124" s="113"/>
      <c r="C124" s="114"/>
      <c r="D124" s="115"/>
      <c r="E124" s="115"/>
      <c r="F124" s="115"/>
      <c r="G124" s="115"/>
      <c r="H124" s="115"/>
      <c r="I124" s="115"/>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row>
    <row r="125" spans="1:58" ht="12" customHeight="1">
      <c r="A125" s="113"/>
      <c r="B125" s="113"/>
      <c r="C125" s="114"/>
      <c r="D125" s="115"/>
      <c r="E125" s="115"/>
      <c r="F125" s="115"/>
      <c r="G125" s="115"/>
      <c r="H125" s="115"/>
      <c r="I125" s="115"/>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row>
    <row r="126" spans="1:58" ht="12" customHeight="1">
      <c r="A126" s="113"/>
      <c r="B126" s="113"/>
      <c r="C126" s="114"/>
      <c r="D126" s="115"/>
      <c r="E126" s="115"/>
      <c r="F126" s="115"/>
      <c r="G126" s="115"/>
      <c r="H126" s="115"/>
      <c r="I126" s="115"/>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row>
    <row r="127" spans="1:58" ht="12" customHeight="1">
      <c r="A127" s="113"/>
      <c r="B127" s="113"/>
      <c r="C127" s="114"/>
      <c r="D127" s="115"/>
      <c r="E127" s="115"/>
      <c r="F127" s="115"/>
      <c r="G127" s="115"/>
      <c r="H127" s="115"/>
      <c r="I127" s="115"/>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row>
    <row r="128" spans="1:58" ht="12" customHeight="1">
      <c r="A128" s="113"/>
      <c r="B128" s="113"/>
      <c r="C128" s="114"/>
      <c r="D128" s="115"/>
      <c r="E128" s="115"/>
      <c r="F128" s="115"/>
      <c r="G128" s="115"/>
      <c r="H128" s="115"/>
      <c r="I128" s="115"/>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c r="BC128" s="113"/>
      <c r="BD128" s="113"/>
      <c r="BE128" s="113"/>
      <c r="BF128" s="113"/>
    </row>
    <row r="129" spans="1:58" ht="12" customHeight="1">
      <c r="A129" s="113"/>
      <c r="B129" s="113"/>
      <c r="C129" s="114"/>
      <c r="D129" s="115"/>
      <c r="E129" s="115"/>
      <c r="F129" s="115"/>
      <c r="G129" s="115"/>
      <c r="H129" s="115"/>
      <c r="I129" s="115"/>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13"/>
      <c r="BF129" s="113"/>
    </row>
    <row r="130" spans="1:58" ht="12" customHeight="1">
      <c r="A130" s="113"/>
      <c r="B130" s="113"/>
      <c r="C130" s="114"/>
      <c r="D130" s="115"/>
      <c r="E130" s="115"/>
      <c r="F130" s="115"/>
      <c r="G130" s="115"/>
      <c r="H130" s="115"/>
      <c r="I130" s="115"/>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c r="BC130" s="113"/>
      <c r="BD130" s="113"/>
      <c r="BE130" s="113"/>
      <c r="BF130" s="113"/>
    </row>
    <row r="131" spans="1:58" ht="12" customHeight="1">
      <c r="A131" s="113"/>
      <c r="B131" s="113"/>
      <c r="C131" s="114"/>
      <c r="D131" s="115"/>
      <c r="E131" s="115"/>
      <c r="F131" s="115"/>
      <c r="G131" s="115"/>
      <c r="H131" s="115"/>
      <c r="I131" s="115"/>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row>
    <row r="132" spans="1:58" ht="12" customHeight="1">
      <c r="A132" s="113"/>
      <c r="B132" s="113"/>
      <c r="C132" s="114"/>
      <c r="D132" s="115"/>
      <c r="E132" s="115"/>
      <c r="F132" s="115"/>
      <c r="G132" s="115"/>
      <c r="H132" s="115"/>
      <c r="I132" s="115"/>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row>
    <row r="133" spans="1:58" ht="12" customHeight="1">
      <c r="A133" s="113"/>
      <c r="B133" s="113"/>
      <c r="C133" s="114"/>
      <c r="D133" s="115"/>
      <c r="E133" s="115"/>
      <c r="F133" s="115"/>
      <c r="G133" s="115"/>
      <c r="H133" s="115"/>
      <c r="I133" s="115"/>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row>
    <row r="134" spans="1:58" ht="12" customHeight="1">
      <c r="A134" s="113"/>
      <c r="B134" s="113"/>
      <c r="C134" s="114"/>
      <c r="D134" s="115"/>
      <c r="E134" s="115"/>
      <c r="F134" s="115"/>
      <c r="G134" s="115"/>
      <c r="H134" s="115"/>
      <c r="I134" s="115"/>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3"/>
    </row>
    <row r="135" spans="1:58" ht="12" customHeight="1">
      <c r="A135" s="113"/>
      <c r="B135" s="113"/>
      <c r="C135" s="114"/>
      <c r="D135" s="115"/>
      <c r="E135" s="115"/>
      <c r="F135" s="115"/>
      <c r="G135" s="115"/>
      <c r="H135" s="115"/>
      <c r="I135" s="115"/>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row>
    <row r="136" spans="1:58" ht="12" customHeight="1">
      <c r="A136" s="113"/>
      <c r="B136" s="113"/>
      <c r="C136" s="114"/>
      <c r="D136" s="115"/>
      <c r="E136" s="115"/>
      <c r="F136" s="115"/>
      <c r="G136" s="115"/>
      <c r="H136" s="115"/>
      <c r="I136" s="115"/>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row>
    <row r="137" spans="1:58" ht="12" customHeight="1">
      <c r="A137" s="113"/>
      <c r="B137" s="113"/>
      <c r="C137" s="114"/>
      <c r="D137" s="115"/>
      <c r="E137" s="115"/>
      <c r="F137" s="115"/>
      <c r="G137" s="115"/>
      <c r="H137" s="115"/>
      <c r="I137" s="115"/>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row>
    <row r="138" spans="1:58" ht="12" customHeight="1">
      <c r="A138" s="113"/>
      <c r="B138" s="113"/>
      <c r="C138" s="114"/>
      <c r="D138" s="115"/>
      <c r="E138" s="115"/>
      <c r="F138" s="115"/>
      <c r="G138" s="115"/>
      <c r="H138" s="115"/>
      <c r="I138" s="115"/>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row>
    <row r="139" spans="1:58" ht="12" customHeight="1">
      <c r="A139" s="113"/>
      <c r="B139" s="113"/>
      <c r="C139" s="114"/>
      <c r="D139" s="115"/>
      <c r="E139" s="115"/>
      <c r="F139" s="115"/>
      <c r="G139" s="115"/>
      <c r="H139" s="115"/>
      <c r="I139" s="115"/>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row>
    <row r="140" spans="1:58" ht="12" customHeight="1">
      <c r="A140" s="113"/>
      <c r="B140" s="113"/>
      <c r="C140" s="114"/>
      <c r="D140" s="115"/>
      <c r="E140" s="115"/>
      <c r="F140" s="115"/>
      <c r="G140" s="115"/>
      <c r="H140" s="115"/>
      <c r="I140" s="115"/>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row>
    <row r="141" spans="1:58" ht="12" customHeight="1">
      <c r="A141" s="113"/>
      <c r="B141" s="113"/>
      <c r="C141" s="114"/>
      <c r="D141" s="115"/>
      <c r="E141" s="115"/>
      <c r="F141" s="115"/>
      <c r="G141" s="115"/>
      <c r="H141" s="115"/>
      <c r="I141" s="115"/>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row>
    <row r="142" spans="1:58" ht="12" customHeight="1">
      <c r="A142" s="113"/>
      <c r="B142" s="113"/>
      <c r="C142" s="114"/>
      <c r="D142" s="115"/>
      <c r="E142" s="115"/>
      <c r="F142" s="115"/>
      <c r="G142" s="115"/>
      <c r="H142" s="115"/>
      <c r="I142" s="115"/>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row>
    <row r="143" spans="1:58" ht="12" customHeight="1">
      <c r="A143" s="113"/>
      <c r="B143" s="113"/>
      <c r="C143" s="114"/>
      <c r="D143" s="115"/>
      <c r="E143" s="115"/>
      <c r="F143" s="115"/>
      <c r="G143" s="115"/>
      <c r="H143" s="115"/>
      <c r="I143" s="115"/>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row>
    <row r="144" spans="1:58" ht="12" customHeight="1">
      <c r="A144" s="113"/>
      <c r="B144" s="113"/>
      <c r="C144" s="114"/>
      <c r="D144" s="115"/>
      <c r="E144" s="115"/>
      <c r="F144" s="115"/>
      <c r="G144" s="115"/>
      <c r="H144" s="115"/>
      <c r="I144" s="115"/>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row>
    <row r="145" spans="1:58" ht="12" customHeight="1">
      <c r="A145" s="113"/>
      <c r="B145" s="113"/>
      <c r="C145" s="114"/>
      <c r="D145" s="115"/>
      <c r="E145" s="115"/>
      <c r="F145" s="115"/>
      <c r="G145" s="115"/>
      <c r="H145" s="115"/>
      <c r="I145" s="115"/>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row>
    <row r="146" spans="1:58" ht="12" customHeight="1">
      <c r="A146" s="113"/>
      <c r="B146" s="113"/>
      <c r="C146" s="114"/>
      <c r="D146" s="115"/>
      <c r="E146" s="115"/>
      <c r="F146" s="115"/>
      <c r="G146" s="115"/>
      <c r="H146" s="115"/>
      <c r="I146" s="115"/>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E146" s="113"/>
      <c r="BF146" s="113"/>
    </row>
    <row r="147" spans="1:58" ht="12" customHeight="1">
      <c r="A147" s="113"/>
      <c r="B147" s="113"/>
      <c r="C147" s="114"/>
      <c r="D147" s="115"/>
      <c r="E147" s="115"/>
      <c r="F147" s="115"/>
      <c r="G147" s="115"/>
      <c r="H147" s="115"/>
      <c r="I147" s="115"/>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row>
    <row r="148" spans="1:58" ht="12" customHeight="1">
      <c r="A148" s="113"/>
      <c r="B148" s="113"/>
      <c r="C148" s="114"/>
      <c r="D148" s="115"/>
      <c r="E148" s="115"/>
      <c r="F148" s="115"/>
      <c r="G148" s="115"/>
      <c r="H148" s="115"/>
      <c r="I148" s="115"/>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row>
    <row r="149" spans="1:58" ht="12" customHeight="1">
      <c r="A149" s="113"/>
      <c r="B149" s="113"/>
      <c r="C149" s="114"/>
      <c r="D149" s="115"/>
      <c r="E149" s="115"/>
      <c r="F149" s="115"/>
      <c r="G149" s="115"/>
      <c r="H149" s="115"/>
      <c r="I149" s="115"/>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row>
    <row r="150" spans="1:58" ht="12" customHeight="1">
      <c r="A150" s="113"/>
      <c r="B150" s="113"/>
      <c r="C150" s="114"/>
      <c r="D150" s="115"/>
      <c r="E150" s="115"/>
      <c r="F150" s="115"/>
      <c r="G150" s="115"/>
      <c r="H150" s="115"/>
      <c r="I150" s="115"/>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row>
    <row r="151" spans="1:58" ht="12" customHeight="1">
      <c r="A151" s="113"/>
      <c r="B151" s="113"/>
      <c r="C151" s="114"/>
      <c r="D151" s="115"/>
      <c r="E151" s="115"/>
      <c r="F151" s="115"/>
      <c r="G151" s="115"/>
      <c r="H151" s="115"/>
      <c r="I151" s="115"/>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row>
    <row r="152" spans="1:58" ht="12" customHeight="1">
      <c r="A152" s="113"/>
      <c r="B152" s="113"/>
      <c r="C152" s="114"/>
      <c r="D152" s="115"/>
      <c r="E152" s="115"/>
      <c r="F152" s="115"/>
      <c r="G152" s="115"/>
      <c r="H152" s="115"/>
      <c r="I152" s="115"/>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c r="BC152" s="113"/>
      <c r="BD152" s="113"/>
      <c r="BE152" s="113"/>
      <c r="BF152" s="113"/>
    </row>
    <row r="153" spans="1:58" ht="12" customHeight="1">
      <c r="A153" s="113"/>
      <c r="B153" s="113"/>
      <c r="C153" s="114"/>
      <c r="D153" s="115"/>
      <c r="E153" s="115"/>
      <c r="F153" s="115"/>
      <c r="G153" s="115"/>
      <c r="H153" s="115"/>
      <c r="I153" s="115"/>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row>
    <row r="154" spans="1:58" ht="12" customHeight="1">
      <c r="A154" s="113"/>
      <c r="B154" s="113"/>
      <c r="C154" s="114"/>
      <c r="D154" s="115"/>
      <c r="E154" s="115"/>
      <c r="F154" s="115"/>
      <c r="G154" s="115"/>
      <c r="H154" s="115"/>
      <c r="I154" s="115"/>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row>
    <row r="155" spans="1:58" ht="12" customHeight="1">
      <c r="A155" s="113"/>
      <c r="B155" s="113"/>
      <c r="C155" s="114"/>
      <c r="D155" s="115"/>
      <c r="E155" s="115"/>
      <c r="F155" s="115"/>
      <c r="G155" s="115"/>
      <c r="H155" s="115"/>
      <c r="I155" s="115"/>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row>
    <row r="156" spans="1:58" ht="12" customHeight="1">
      <c r="A156" s="113"/>
      <c r="B156" s="113"/>
      <c r="C156" s="114"/>
      <c r="D156" s="115"/>
      <c r="E156" s="115"/>
      <c r="F156" s="115"/>
      <c r="G156" s="115"/>
      <c r="H156" s="115"/>
      <c r="I156" s="115"/>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row>
    <row r="157" spans="1:58" ht="12" customHeight="1">
      <c r="A157" s="113"/>
      <c r="B157" s="113"/>
      <c r="C157" s="114"/>
      <c r="D157" s="115"/>
      <c r="E157" s="115"/>
      <c r="F157" s="115"/>
      <c r="G157" s="115"/>
      <c r="H157" s="115"/>
      <c r="I157" s="115"/>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row>
    <row r="158" spans="1:58" ht="12" customHeight="1">
      <c r="A158" s="113"/>
      <c r="B158" s="113"/>
      <c r="C158" s="114"/>
      <c r="D158" s="115"/>
      <c r="E158" s="115"/>
      <c r="F158" s="115"/>
      <c r="G158" s="115"/>
      <c r="H158" s="115"/>
      <c r="I158" s="115"/>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row>
    <row r="159" spans="1:58" ht="12" customHeight="1">
      <c r="A159" s="113"/>
      <c r="B159" s="113"/>
      <c r="C159" s="114"/>
      <c r="D159" s="115"/>
      <c r="E159" s="115"/>
      <c r="F159" s="115"/>
      <c r="G159" s="115"/>
      <c r="H159" s="115"/>
      <c r="I159" s="115"/>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3"/>
      <c r="BC159" s="113"/>
      <c r="BD159" s="113"/>
      <c r="BE159" s="113"/>
      <c r="BF159" s="113"/>
    </row>
    <row r="160" spans="1:58" ht="12" customHeight="1">
      <c r="A160" s="113"/>
      <c r="B160" s="113"/>
      <c r="C160" s="114"/>
      <c r="D160" s="115"/>
      <c r="E160" s="115"/>
      <c r="F160" s="115"/>
      <c r="G160" s="115"/>
      <c r="H160" s="115"/>
      <c r="I160" s="115"/>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3"/>
      <c r="BC160" s="113"/>
      <c r="BD160" s="113"/>
      <c r="BE160" s="113"/>
      <c r="BF160" s="113"/>
    </row>
    <row r="161" spans="1:58" ht="12" customHeight="1">
      <c r="A161" s="113"/>
      <c r="B161" s="113"/>
      <c r="C161" s="114"/>
      <c r="D161" s="115"/>
      <c r="E161" s="115"/>
      <c r="F161" s="115"/>
      <c r="G161" s="115"/>
      <c r="H161" s="115"/>
      <c r="I161" s="115"/>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c r="BC161" s="113"/>
      <c r="BD161" s="113"/>
      <c r="BE161" s="113"/>
      <c r="BF161" s="113"/>
    </row>
    <row r="162" spans="1:58" ht="12" customHeight="1">
      <c r="A162" s="113"/>
      <c r="B162" s="113"/>
      <c r="C162" s="114"/>
      <c r="D162" s="115"/>
      <c r="E162" s="115"/>
      <c r="F162" s="115"/>
      <c r="G162" s="115"/>
      <c r="H162" s="115"/>
      <c r="I162" s="115"/>
      <c r="J162" s="113"/>
      <c r="K162" s="113"/>
      <c r="L162" s="113"/>
      <c r="M162" s="113"/>
      <c r="N162" s="113"/>
      <c r="O162" s="113"/>
      <c r="P162" s="113"/>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row>
    <row r="163" spans="1:58" ht="12" customHeight="1">
      <c r="A163" s="113"/>
      <c r="B163" s="113"/>
      <c r="C163" s="114"/>
      <c r="D163" s="115"/>
      <c r="E163" s="115"/>
      <c r="F163" s="115"/>
      <c r="G163" s="115"/>
      <c r="H163" s="115"/>
      <c r="I163" s="115"/>
      <c r="J163" s="113"/>
      <c r="K163" s="113"/>
      <c r="L163" s="113"/>
      <c r="M163" s="113"/>
      <c r="N163" s="113"/>
      <c r="O163" s="113"/>
      <c r="P163" s="113"/>
      <c r="Q163" s="113"/>
      <c r="R163" s="113"/>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row>
    <row r="164" spans="1:58" ht="12" customHeight="1">
      <c r="A164" s="113"/>
      <c r="B164" s="113"/>
      <c r="C164" s="114"/>
      <c r="D164" s="115"/>
      <c r="E164" s="115"/>
      <c r="F164" s="115"/>
      <c r="G164" s="115"/>
      <c r="H164" s="115"/>
      <c r="I164" s="115"/>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c r="BC164" s="113"/>
      <c r="BD164" s="113"/>
      <c r="BE164" s="113"/>
      <c r="BF164" s="113"/>
    </row>
    <row r="165" spans="1:58" ht="12" customHeight="1">
      <c r="A165" s="113"/>
      <c r="B165" s="113"/>
      <c r="C165" s="114"/>
      <c r="D165" s="115"/>
      <c r="E165" s="115"/>
      <c r="F165" s="115"/>
      <c r="G165" s="115"/>
      <c r="H165" s="115"/>
      <c r="I165" s="115"/>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c r="BC165" s="113"/>
      <c r="BD165" s="113"/>
      <c r="BE165" s="113"/>
      <c r="BF165" s="113"/>
    </row>
    <row r="166" spans="1:58" ht="12" customHeight="1">
      <c r="A166" s="113"/>
      <c r="B166" s="113"/>
      <c r="C166" s="114"/>
      <c r="D166" s="115"/>
      <c r="E166" s="115"/>
      <c r="F166" s="115"/>
      <c r="G166" s="115"/>
      <c r="H166" s="115"/>
      <c r="I166" s="115"/>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row>
    <row r="167" spans="1:58" ht="12" customHeight="1">
      <c r="A167" s="113"/>
      <c r="B167" s="113"/>
      <c r="C167" s="114"/>
      <c r="D167" s="115"/>
      <c r="E167" s="115"/>
      <c r="F167" s="115"/>
      <c r="G167" s="115"/>
      <c r="H167" s="115"/>
      <c r="I167" s="115"/>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c r="BC167" s="113"/>
      <c r="BD167" s="113"/>
      <c r="BE167" s="113"/>
      <c r="BF167" s="113"/>
    </row>
    <row r="168" spans="1:58" ht="12" customHeight="1">
      <c r="A168" s="113"/>
      <c r="B168" s="113"/>
      <c r="C168" s="114"/>
      <c r="D168" s="115"/>
      <c r="E168" s="115"/>
      <c r="F168" s="115"/>
      <c r="G168" s="115"/>
      <c r="H168" s="115"/>
      <c r="I168" s="115"/>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row>
    <row r="169" spans="1:58" ht="12" customHeight="1">
      <c r="A169" s="113"/>
      <c r="B169" s="113"/>
      <c r="C169" s="114"/>
      <c r="D169" s="115"/>
      <c r="E169" s="115"/>
      <c r="F169" s="115"/>
      <c r="G169" s="115"/>
      <c r="H169" s="115"/>
      <c r="I169" s="115"/>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c r="BC169" s="113"/>
      <c r="BD169" s="113"/>
      <c r="BE169" s="113"/>
      <c r="BF169" s="113"/>
    </row>
    <row r="170" spans="1:58" ht="12" customHeight="1">
      <c r="A170" s="113"/>
      <c r="B170" s="113"/>
      <c r="C170" s="114"/>
      <c r="D170" s="115"/>
      <c r="E170" s="115"/>
      <c r="F170" s="115"/>
      <c r="G170" s="115"/>
      <c r="H170" s="115"/>
      <c r="I170" s="115"/>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c r="BC170" s="113"/>
      <c r="BD170" s="113"/>
      <c r="BE170" s="113"/>
      <c r="BF170" s="113"/>
    </row>
    <row r="171" spans="1:58" ht="12" customHeight="1">
      <c r="A171" s="113"/>
      <c r="B171" s="113"/>
      <c r="C171" s="114"/>
      <c r="D171" s="115"/>
      <c r="E171" s="115"/>
      <c r="F171" s="115"/>
      <c r="G171" s="115"/>
      <c r="H171" s="115"/>
      <c r="I171" s="115"/>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c r="BC171" s="113"/>
      <c r="BD171" s="113"/>
      <c r="BE171" s="113"/>
      <c r="BF171" s="113"/>
    </row>
    <row r="172" spans="1:58" ht="12" customHeight="1">
      <c r="A172" s="113"/>
      <c r="B172" s="113"/>
      <c r="C172" s="114"/>
      <c r="D172" s="115"/>
      <c r="E172" s="115"/>
      <c r="F172" s="115"/>
      <c r="G172" s="115"/>
      <c r="H172" s="115"/>
      <c r="I172" s="115"/>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c r="BC172" s="113"/>
      <c r="BD172" s="113"/>
      <c r="BE172" s="113"/>
      <c r="BF172" s="113"/>
    </row>
    <row r="173" spans="1:58" ht="12" customHeight="1">
      <c r="A173" s="113"/>
      <c r="B173" s="113"/>
      <c r="C173" s="114"/>
      <c r="D173" s="115"/>
      <c r="E173" s="115"/>
      <c r="F173" s="115"/>
      <c r="G173" s="115"/>
      <c r="H173" s="115"/>
      <c r="I173" s="115"/>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3"/>
      <c r="AY173" s="113"/>
      <c r="AZ173" s="113"/>
      <c r="BA173" s="113"/>
      <c r="BB173" s="113"/>
      <c r="BC173" s="113"/>
      <c r="BD173" s="113"/>
      <c r="BE173" s="113"/>
      <c r="BF173" s="113"/>
    </row>
    <row r="174" spans="1:58" ht="12" customHeight="1">
      <c r="A174" s="113"/>
      <c r="B174" s="113"/>
      <c r="C174" s="114"/>
      <c r="D174" s="115"/>
      <c r="E174" s="115"/>
      <c r="F174" s="115"/>
      <c r="G174" s="115"/>
      <c r="H174" s="115"/>
      <c r="I174" s="115"/>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c r="AH174" s="113"/>
      <c r="AI174" s="113"/>
      <c r="AJ174" s="113"/>
      <c r="AK174" s="113"/>
      <c r="AL174" s="113"/>
      <c r="AM174" s="113"/>
      <c r="AN174" s="113"/>
      <c r="AO174" s="113"/>
      <c r="AP174" s="113"/>
      <c r="AQ174" s="113"/>
      <c r="AR174" s="113"/>
      <c r="AS174" s="113"/>
      <c r="AT174" s="113"/>
      <c r="AU174" s="113"/>
      <c r="AV174" s="113"/>
      <c r="AW174" s="113"/>
      <c r="AX174" s="113"/>
      <c r="AY174" s="113"/>
      <c r="AZ174" s="113"/>
      <c r="BA174" s="113"/>
      <c r="BB174" s="113"/>
      <c r="BC174" s="113"/>
      <c r="BD174" s="113"/>
      <c r="BE174" s="113"/>
      <c r="BF174" s="113"/>
    </row>
    <row r="175" spans="1:58" ht="12" customHeight="1">
      <c r="A175" s="113"/>
      <c r="B175" s="113"/>
      <c r="C175" s="114"/>
      <c r="D175" s="115"/>
      <c r="E175" s="115"/>
      <c r="F175" s="115"/>
      <c r="G175" s="115"/>
      <c r="H175" s="115"/>
      <c r="I175" s="115"/>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c r="BC175" s="113"/>
      <c r="BD175" s="113"/>
      <c r="BE175" s="113"/>
      <c r="BF175" s="113"/>
    </row>
    <row r="176" spans="1:58" ht="12" customHeight="1">
      <c r="A176" s="113"/>
      <c r="B176" s="113"/>
      <c r="C176" s="114"/>
      <c r="D176" s="115"/>
      <c r="E176" s="115"/>
      <c r="F176" s="115"/>
      <c r="G176" s="115"/>
      <c r="H176" s="115"/>
      <c r="I176" s="115"/>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c r="BC176" s="113"/>
      <c r="BD176" s="113"/>
      <c r="BE176" s="113"/>
      <c r="BF176" s="113"/>
    </row>
    <row r="177" spans="1:58" ht="12" customHeight="1">
      <c r="A177" s="113"/>
      <c r="B177" s="113"/>
      <c r="C177" s="114"/>
      <c r="D177" s="115"/>
      <c r="E177" s="115"/>
      <c r="F177" s="115"/>
      <c r="G177" s="115"/>
      <c r="H177" s="115"/>
      <c r="I177" s="115"/>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c r="AW177" s="113"/>
      <c r="AX177" s="113"/>
      <c r="AY177" s="113"/>
      <c r="AZ177" s="113"/>
      <c r="BA177" s="113"/>
      <c r="BB177" s="113"/>
      <c r="BC177" s="113"/>
      <c r="BD177" s="113"/>
      <c r="BE177" s="113"/>
      <c r="BF177" s="113"/>
    </row>
    <row r="178" spans="1:58" ht="12" customHeight="1">
      <c r="A178" s="113"/>
      <c r="B178" s="113"/>
      <c r="C178" s="114"/>
      <c r="D178" s="115"/>
      <c r="E178" s="115"/>
      <c r="F178" s="115"/>
      <c r="G178" s="115"/>
      <c r="H178" s="115"/>
      <c r="I178" s="115"/>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c r="BC178" s="113"/>
      <c r="BD178" s="113"/>
      <c r="BE178" s="113"/>
      <c r="BF178" s="113"/>
    </row>
    <row r="179" spans="1:58" ht="12" customHeight="1">
      <c r="A179" s="113"/>
      <c r="B179" s="113"/>
      <c r="C179" s="114"/>
      <c r="D179" s="115"/>
      <c r="E179" s="115"/>
      <c r="F179" s="115"/>
      <c r="G179" s="115"/>
      <c r="H179" s="115"/>
      <c r="I179" s="115"/>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c r="BC179" s="113"/>
      <c r="BD179" s="113"/>
      <c r="BE179" s="113"/>
      <c r="BF179" s="113"/>
    </row>
    <row r="180" spans="1:58" ht="12" customHeight="1">
      <c r="A180" s="113"/>
      <c r="B180" s="113"/>
      <c r="C180" s="114"/>
      <c r="D180" s="115"/>
      <c r="E180" s="115"/>
      <c r="F180" s="115"/>
      <c r="G180" s="115"/>
      <c r="H180" s="115"/>
      <c r="I180" s="115"/>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row>
    <row r="181" spans="1:58" ht="12" customHeight="1">
      <c r="A181" s="113"/>
      <c r="B181" s="113"/>
      <c r="C181" s="114"/>
      <c r="D181" s="115"/>
      <c r="E181" s="115"/>
      <c r="F181" s="115"/>
      <c r="G181" s="115"/>
      <c r="H181" s="115"/>
      <c r="I181" s="115"/>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row>
    <row r="182" spans="1:58" ht="12" customHeight="1">
      <c r="A182" s="113"/>
      <c r="B182" s="113"/>
      <c r="C182" s="114"/>
      <c r="D182" s="115"/>
      <c r="E182" s="115"/>
      <c r="F182" s="115"/>
      <c r="G182" s="115"/>
      <c r="H182" s="115"/>
      <c r="I182" s="115"/>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c r="BC182" s="113"/>
      <c r="BD182" s="113"/>
      <c r="BE182" s="113"/>
      <c r="BF182" s="113"/>
    </row>
    <row r="183" spans="1:58" ht="12" customHeight="1">
      <c r="A183" s="113"/>
      <c r="B183" s="113"/>
      <c r="C183" s="114"/>
      <c r="D183" s="115"/>
      <c r="E183" s="115"/>
      <c r="F183" s="115"/>
      <c r="G183" s="115"/>
      <c r="H183" s="115"/>
      <c r="I183" s="115"/>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c r="BC183" s="113"/>
      <c r="BD183" s="113"/>
      <c r="BE183" s="113"/>
      <c r="BF183" s="113"/>
    </row>
    <row r="184" spans="1:58" ht="12" customHeight="1">
      <c r="A184" s="113"/>
      <c r="B184" s="113"/>
      <c r="C184" s="114"/>
      <c r="D184" s="115"/>
      <c r="E184" s="115"/>
      <c r="F184" s="115"/>
      <c r="G184" s="115"/>
      <c r="H184" s="115"/>
      <c r="I184" s="115"/>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c r="BC184" s="113"/>
      <c r="BD184" s="113"/>
      <c r="BE184" s="113"/>
      <c r="BF184" s="113"/>
    </row>
    <row r="185" spans="1:58" ht="12" customHeight="1">
      <c r="A185" s="113"/>
      <c r="B185" s="113"/>
      <c r="C185" s="114"/>
      <c r="D185" s="115"/>
      <c r="E185" s="115"/>
      <c r="F185" s="115"/>
      <c r="G185" s="115"/>
      <c r="H185" s="115"/>
      <c r="I185" s="115"/>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c r="BC185" s="113"/>
      <c r="BD185" s="113"/>
      <c r="BE185" s="113"/>
      <c r="BF185" s="113"/>
    </row>
    <row r="186" spans="1:58" ht="12" customHeight="1">
      <c r="A186" s="113"/>
      <c r="B186" s="113"/>
      <c r="C186" s="114"/>
      <c r="D186" s="115"/>
      <c r="E186" s="115"/>
      <c r="F186" s="115"/>
      <c r="G186" s="115"/>
      <c r="H186" s="115"/>
      <c r="I186" s="115"/>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c r="BC186" s="113"/>
      <c r="BD186" s="113"/>
      <c r="BE186" s="113"/>
      <c r="BF186" s="113"/>
    </row>
    <row r="187" spans="1:58" ht="12" customHeight="1">
      <c r="A187" s="113"/>
      <c r="B187" s="113"/>
      <c r="C187" s="114"/>
      <c r="D187" s="115"/>
      <c r="E187" s="115"/>
      <c r="F187" s="115"/>
      <c r="G187" s="115"/>
      <c r="H187" s="115"/>
      <c r="I187" s="115"/>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c r="BC187" s="113"/>
      <c r="BD187" s="113"/>
      <c r="BE187" s="113"/>
      <c r="BF187" s="113"/>
    </row>
    <row r="188" spans="1:58" ht="12" customHeight="1">
      <c r="A188" s="113"/>
      <c r="B188" s="113"/>
      <c r="C188" s="114"/>
      <c r="D188" s="115"/>
      <c r="E188" s="115"/>
      <c r="F188" s="115"/>
      <c r="G188" s="115"/>
      <c r="H188" s="115"/>
      <c r="I188" s="115"/>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c r="BC188" s="113"/>
      <c r="BD188" s="113"/>
      <c r="BE188" s="113"/>
      <c r="BF188" s="113"/>
    </row>
    <row r="189" spans="1:58" ht="12" customHeight="1">
      <c r="A189" s="113"/>
      <c r="B189" s="113"/>
      <c r="C189" s="114"/>
      <c r="D189" s="115"/>
      <c r="E189" s="115"/>
      <c r="F189" s="115"/>
      <c r="G189" s="115"/>
      <c r="H189" s="115"/>
      <c r="I189" s="115"/>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113"/>
      <c r="AV189" s="113"/>
      <c r="AW189" s="113"/>
      <c r="AX189" s="113"/>
      <c r="AY189" s="113"/>
      <c r="AZ189" s="113"/>
      <c r="BA189" s="113"/>
      <c r="BB189" s="113"/>
      <c r="BC189" s="113"/>
      <c r="BD189" s="113"/>
      <c r="BE189" s="113"/>
      <c r="BF189" s="113"/>
    </row>
    <row r="190" spans="1:58" ht="12" customHeight="1">
      <c r="A190" s="113"/>
      <c r="B190" s="113"/>
      <c r="C190" s="114"/>
      <c r="D190" s="115"/>
      <c r="E190" s="115"/>
      <c r="F190" s="115"/>
      <c r="G190" s="115"/>
      <c r="H190" s="115"/>
      <c r="I190" s="115"/>
      <c r="J190" s="113"/>
      <c r="K190" s="113"/>
      <c r="L190" s="113"/>
      <c r="M190" s="113"/>
      <c r="N190" s="113"/>
      <c r="O190" s="113"/>
      <c r="P190" s="113"/>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c r="BC190" s="113"/>
      <c r="BD190" s="113"/>
      <c r="BE190" s="113"/>
      <c r="BF190" s="113"/>
    </row>
    <row r="191" spans="1:58" ht="12" customHeight="1">
      <c r="A191" s="113"/>
      <c r="B191" s="113"/>
      <c r="C191" s="114"/>
      <c r="D191" s="115"/>
      <c r="E191" s="115"/>
      <c r="F191" s="115"/>
      <c r="G191" s="115"/>
      <c r="H191" s="115"/>
      <c r="I191" s="115"/>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3"/>
      <c r="AY191" s="113"/>
      <c r="AZ191" s="113"/>
      <c r="BA191" s="113"/>
      <c r="BB191" s="113"/>
      <c r="BC191" s="113"/>
      <c r="BD191" s="113"/>
      <c r="BE191" s="113"/>
      <c r="BF191" s="113"/>
    </row>
    <row r="192" spans="1:58" ht="12" customHeight="1">
      <c r="A192" s="113"/>
      <c r="B192" s="113"/>
      <c r="C192" s="114"/>
      <c r="D192" s="115"/>
      <c r="E192" s="115"/>
      <c r="F192" s="115"/>
      <c r="G192" s="115"/>
      <c r="H192" s="115"/>
      <c r="I192" s="115"/>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c r="AN192" s="113"/>
      <c r="AO192" s="113"/>
      <c r="AP192" s="113"/>
      <c r="AQ192" s="113"/>
      <c r="AR192" s="113"/>
      <c r="AS192" s="113"/>
      <c r="AT192" s="113"/>
      <c r="AU192" s="113"/>
      <c r="AV192" s="113"/>
      <c r="AW192" s="113"/>
      <c r="AX192" s="113"/>
      <c r="AY192" s="113"/>
      <c r="AZ192" s="113"/>
      <c r="BA192" s="113"/>
      <c r="BB192" s="113"/>
      <c r="BC192" s="113"/>
      <c r="BD192" s="113"/>
      <c r="BE192" s="113"/>
      <c r="BF192" s="113"/>
    </row>
    <row r="193" spans="1:58" ht="12" customHeight="1">
      <c r="A193" s="113"/>
      <c r="B193" s="113"/>
      <c r="C193" s="114"/>
      <c r="D193" s="115"/>
      <c r="E193" s="115"/>
      <c r="F193" s="115"/>
      <c r="G193" s="115"/>
      <c r="H193" s="115"/>
      <c r="I193" s="115"/>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c r="AR193" s="113"/>
      <c r="AS193" s="113"/>
      <c r="AT193" s="113"/>
      <c r="AU193" s="113"/>
      <c r="AV193" s="113"/>
      <c r="AW193" s="113"/>
      <c r="AX193" s="113"/>
      <c r="AY193" s="113"/>
      <c r="AZ193" s="113"/>
      <c r="BA193" s="113"/>
      <c r="BB193" s="113"/>
      <c r="BC193" s="113"/>
      <c r="BD193" s="113"/>
      <c r="BE193" s="113"/>
      <c r="BF193" s="113"/>
    </row>
    <row r="194" spans="1:58" ht="12" customHeight="1">
      <c r="A194" s="113"/>
      <c r="B194" s="113"/>
      <c r="C194" s="114"/>
      <c r="D194" s="115"/>
      <c r="E194" s="115"/>
      <c r="F194" s="115"/>
      <c r="G194" s="115"/>
      <c r="H194" s="115"/>
      <c r="I194" s="115"/>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3"/>
      <c r="AS194" s="113"/>
      <c r="AT194" s="113"/>
      <c r="AU194" s="113"/>
      <c r="AV194" s="113"/>
      <c r="AW194" s="113"/>
      <c r="AX194" s="113"/>
      <c r="AY194" s="113"/>
      <c r="AZ194" s="113"/>
      <c r="BA194" s="113"/>
      <c r="BB194" s="113"/>
      <c r="BC194" s="113"/>
      <c r="BD194" s="113"/>
      <c r="BE194" s="113"/>
      <c r="BF194" s="113"/>
    </row>
    <row r="195" spans="1:58" ht="12" customHeight="1">
      <c r="A195" s="113"/>
      <c r="B195" s="113"/>
      <c r="C195" s="114"/>
      <c r="D195" s="115"/>
      <c r="E195" s="115"/>
      <c r="F195" s="115"/>
      <c r="G195" s="115"/>
      <c r="H195" s="115"/>
      <c r="I195" s="115"/>
      <c r="J195" s="113"/>
      <c r="K195" s="113"/>
      <c r="L195" s="113"/>
      <c r="M195" s="113"/>
      <c r="N195" s="113"/>
      <c r="O195" s="113"/>
      <c r="P195" s="113"/>
      <c r="Q195" s="113"/>
      <c r="R195" s="113"/>
      <c r="S195" s="113"/>
      <c r="T195" s="113"/>
      <c r="U195" s="113"/>
      <c r="V195" s="113"/>
      <c r="W195" s="113"/>
      <c r="X195" s="113"/>
      <c r="Y195" s="113"/>
      <c r="Z195" s="113"/>
      <c r="AA195" s="113"/>
      <c r="AB195" s="113"/>
      <c r="AC195" s="113"/>
      <c r="AD195" s="113"/>
      <c r="AE195" s="113"/>
      <c r="AF195" s="113"/>
      <c r="AG195" s="113"/>
      <c r="AH195" s="113"/>
      <c r="AI195" s="113"/>
      <c r="AJ195" s="113"/>
      <c r="AK195" s="113"/>
      <c r="AL195" s="113"/>
      <c r="AM195" s="113"/>
      <c r="AN195" s="113"/>
      <c r="AO195" s="113"/>
      <c r="AP195" s="113"/>
      <c r="AQ195" s="113"/>
      <c r="AR195" s="113"/>
      <c r="AS195" s="113"/>
      <c r="AT195" s="113"/>
      <c r="AU195" s="113"/>
      <c r="AV195" s="113"/>
      <c r="AW195" s="113"/>
      <c r="AX195" s="113"/>
      <c r="AY195" s="113"/>
      <c r="AZ195" s="113"/>
      <c r="BA195" s="113"/>
      <c r="BB195" s="113"/>
      <c r="BC195" s="113"/>
      <c r="BD195" s="113"/>
      <c r="BE195" s="113"/>
      <c r="BF195" s="113"/>
    </row>
    <row r="196" spans="1:58" ht="12" customHeight="1">
      <c r="A196" s="113"/>
      <c r="B196" s="113"/>
      <c r="C196" s="114"/>
      <c r="D196" s="115"/>
      <c r="E196" s="115"/>
      <c r="F196" s="115"/>
      <c r="G196" s="115"/>
      <c r="H196" s="115"/>
      <c r="I196" s="115"/>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c r="BC196" s="113"/>
      <c r="BD196" s="113"/>
      <c r="BE196" s="113"/>
      <c r="BF196" s="113"/>
    </row>
    <row r="197" spans="1:58" ht="12" customHeight="1">
      <c r="A197" s="113"/>
      <c r="B197" s="113"/>
      <c r="C197" s="114"/>
      <c r="D197" s="115"/>
      <c r="E197" s="115"/>
      <c r="F197" s="115"/>
      <c r="G197" s="115"/>
      <c r="H197" s="115"/>
      <c r="I197" s="115"/>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c r="AG197" s="113"/>
      <c r="AH197" s="113"/>
      <c r="AI197" s="113"/>
      <c r="AJ197" s="113"/>
      <c r="AK197" s="113"/>
      <c r="AL197" s="113"/>
      <c r="AM197" s="113"/>
      <c r="AN197" s="113"/>
      <c r="AO197" s="113"/>
      <c r="AP197" s="113"/>
      <c r="AQ197" s="113"/>
      <c r="AR197" s="113"/>
      <c r="AS197" s="113"/>
      <c r="AT197" s="113"/>
      <c r="AU197" s="113"/>
      <c r="AV197" s="113"/>
      <c r="AW197" s="113"/>
      <c r="AX197" s="113"/>
      <c r="AY197" s="113"/>
      <c r="AZ197" s="113"/>
      <c r="BA197" s="113"/>
      <c r="BB197" s="113"/>
      <c r="BC197" s="113"/>
      <c r="BD197" s="113"/>
      <c r="BE197" s="113"/>
      <c r="BF197" s="113"/>
    </row>
    <row r="198" spans="1:58" ht="12" customHeight="1">
      <c r="A198" s="113"/>
      <c r="B198" s="113"/>
      <c r="C198" s="114"/>
      <c r="D198" s="115"/>
      <c r="E198" s="115"/>
      <c r="F198" s="115"/>
      <c r="G198" s="115"/>
      <c r="H198" s="115"/>
      <c r="I198" s="115"/>
      <c r="J198" s="113"/>
      <c r="K198" s="113"/>
      <c r="L198" s="113"/>
      <c r="M198" s="113"/>
      <c r="N198" s="113"/>
      <c r="O198" s="113"/>
      <c r="P198" s="113"/>
      <c r="Q198" s="113"/>
      <c r="R198" s="113"/>
      <c r="S198" s="113"/>
      <c r="T198" s="113"/>
      <c r="U198" s="113"/>
      <c r="V198" s="113"/>
      <c r="W198" s="113"/>
      <c r="X198" s="113"/>
      <c r="Y198" s="113"/>
      <c r="Z198" s="113"/>
      <c r="AA198" s="113"/>
      <c r="AB198" s="113"/>
      <c r="AC198" s="113"/>
      <c r="AD198" s="113"/>
      <c r="AE198" s="113"/>
      <c r="AF198" s="113"/>
      <c r="AG198" s="113"/>
      <c r="AH198" s="113"/>
      <c r="AI198" s="113"/>
      <c r="AJ198" s="113"/>
      <c r="AK198" s="113"/>
      <c r="AL198" s="113"/>
      <c r="AM198" s="113"/>
      <c r="AN198" s="113"/>
      <c r="AO198" s="113"/>
      <c r="AP198" s="113"/>
      <c r="AQ198" s="113"/>
      <c r="AR198" s="113"/>
      <c r="AS198" s="113"/>
      <c r="AT198" s="113"/>
      <c r="AU198" s="113"/>
      <c r="AV198" s="113"/>
      <c r="AW198" s="113"/>
      <c r="AX198" s="113"/>
      <c r="AY198" s="113"/>
      <c r="AZ198" s="113"/>
      <c r="BA198" s="113"/>
      <c r="BB198" s="113"/>
      <c r="BC198" s="113"/>
      <c r="BD198" s="113"/>
      <c r="BE198" s="113"/>
      <c r="BF198" s="113"/>
    </row>
    <row r="199" spans="1:58" ht="12" customHeight="1">
      <c r="A199" s="113"/>
      <c r="B199" s="113"/>
      <c r="C199" s="114"/>
      <c r="D199" s="115"/>
      <c r="E199" s="115"/>
      <c r="F199" s="115"/>
      <c r="G199" s="115"/>
      <c r="H199" s="115"/>
      <c r="I199" s="115"/>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c r="BC199" s="113"/>
      <c r="BD199" s="113"/>
      <c r="BE199" s="113"/>
      <c r="BF199" s="113"/>
    </row>
    <row r="200" spans="1:58" ht="12" customHeight="1">
      <c r="A200" s="113"/>
      <c r="B200" s="113"/>
      <c r="C200" s="114"/>
      <c r="D200" s="115"/>
      <c r="E200" s="115"/>
      <c r="F200" s="115"/>
      <c r="G200" s="115"/>
      <c r="H200" s="115"/>
      <c r="I200" s="115"/>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c r="BC200" s="113"/>
      <c r="BD200" s="113"/>
      <c r="BE200" s="113"/>
      <c r="BF200" s="113"/>
    </row>
    <row r="201" spans="1:58" ht="12" customHeight="1">
      <c r="A201" s="113"/>
      <c r="B201" s="113"/>
      <c r="C201" s="114"/>
      <c r="D201" s="115"/>
      <c r="E201" s="115"/>
      <c r="F201" s="115"/>
      <c r="G201" s="115"/>
      <c r="H201" s="115"/>
      <c r="I201" s="115"/>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c r="AW201" s="113"/>
      <c r="AX201" s="113"/>
      <c r="AY201" s="113"/>
      <c r="AZ201" s="113"/>
      <c r="BA201" s="113"/>
      <c r="BB201" s="113"/>
      <c r="BC201" s="113"/>
      <c r="BD201" s="113"/>
      <c r="BE201" s="113"/>
      <c r="BF201" s="113"/>
    </row>
    <row r="202" spans="1:58" ht="12" customHeight="1">
      <c r="A202" s="113"/>
      <c r="B202" s="113"/>
      <c r="C202" s="114"/>
      <c r="D202" s="115"/>
      <c r="E202" s="115"/>
      <c r="F202" s="115"/>
      <c r="G202" s="115"/>
      <c r="H202" s="115"/>
      <c r="I202" s="115"/>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13"/>
      <c r="AZ202" s="113"/>
      <c r="BA202" s="113"/>
      <c r="BB202" s="113"/>
      <c r="BC202" s="113"/>
      <c r="BD202" s="113"/>
      <c r="BE202" s="113"/>
      <c r="BF202" s="113"/>
    </row>
    <row r="203" spans="1:58" ht="12" customHeight="1">
      <c r="A203" s="113"/>
      <c r="B203" s="113"/>
      <c r="C203" s="114"/>
      <c r="D203" s="115"/>
      <c r="E203" s="115"/>
      <c r="F203" s="115"/>
      <c r="G203" s="115"/>
      <c r="H203" s="115"/>
      <c r="I203" s="115"/>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3"/>
      <c r="BC203" s="113"/>
      <c r="BD203" s="113"/>
      <c r="BE203" s="113"/>
      <c r="BF203" s="113"/>
    </row>
    <row r="204" spans="1:58" ht="12" customHeight="1">
      <c r="A204" s="113"/>
      <c r="B204" s="113"/>
      <c r="C204" s="114"/>
      <c r="D204" s="115"/>
      <c r="E204" s="115"/>
      <c r="F204" s="115"/>
      <c r="G204" s="115"/>
      <c r="H204" s="115"/>
      <c r="I204" s="115"/>
      <c r="J204" s="113"/>
      <c r="K204" s="113"/>
      <c r="L204" s="113"/>
      <c r="M204" s="113"/>
      <c r="N204" s="113"/>
      <c r="O204" s="113"/>
      <c r="P204" s="113"/>
      <c r="Q204" s="113"/>
      <c r="R204" s="113"/>
      <c r="S204" s="113"/>
      <c r="T204" s="113"/>
      <c r="U204" s="113"/>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3"/>
      <c r="AY204" s="113"/>
      <c r="AZ204" s="113"/>
      <c r="BA204" s="113"/>
      <c r="BB204" s="113"/>
      <c r="BC204" s="113"/>
      <c r="BD204" s="113"/>
      <c r="BE204" s="113"/>
      <c r="BF204" s="113"/>
    </row>
    <row r="205" spans="1:58" ht="12" customHeight="1">
      <c r="A205" s="113"/>
      <c r="B205" s="113"/>
      <c r="C205" s="114"/>
      <c r="D205" s="115"/>
      <c r="E205" s="115"/>
      <c r="F205" s="115"/>
      <c r="G205" s="115"/>
      <c r="H205" s="115"/>
      <c r="I205" s="115"/>
      <c r="J205" s="113"/>
      <c r="K205" s="113"/>
      <c r="L205" s="113"/>
      <c r="M205" s="113"/>
      <c r="N205" s="113"/>
      <c r="O205" s="113"/>
      <c r="P205" s="113"/>
      <c r="Q205" s="113"/>
      <c r="R205" s="113"/>
      <c r="S205" s="113"/>
      <c r="T205" s="113"/>
      <c r="U205" s="113"/>
      <c r="V205" s="113"/>
      <c r="W205" s="113"/>
      <c r="X205" s="113"/>
      <c r="Y205" s="113"/>
      <c r="Z205" s="113"/>
      <c r="AA205" s="113"/>
      <c r="AB205" s="113"/>
      <c r="AC205" s="113"/>
      <c r="AD205" s="113"/>
      <c r="AE205" s="113"/>
      <c r="AF205" s="113"/>
      <c r="AG205" s="113"/>
      <c r="AH205" s="113"/>
      <c r="AI205" s="113"/>
      <c r="AJ205" s="113"/>
      <c r="AK205" s="113"/>
      <c r="AL205" s="113"/>
      <c r="AM205" s="113"/>
      <c r="AN205" s="113"/>
      <c r="AO205" s="113"/>
      <c r="AP205" s="113"/>
      <c r="AQ205" s="113"/>
      <c r="AR205" s="113"/>
      <c r="AS205" s="113"/>
      <c r="AT205" s="113"/>
      <c r="AU205" s="113"/>
      <c r="AV205" s="113"/>
      <c r="AW205" s="113"/>
      <c r="AX205" s="113"/>
      <c r="AY205" s="113"/>
      <c r="AZ205" s="113"/>
      <c r="BA205" s="113"/>
      <c r="BB205" s="113"/>
      <c r="BC205" s="113"/>
      <c r="BD205" s="113"/>
      <c r="BE205" s="113"/>
      <c r="BF205" s="113"/>
    </row>
    <row r="206" spans="1:58" ht="12" customHeight="1">
      <c r="A206" s="113"/>
      <c r="B206" s="113"/>
      <c r="C206" s="114"/>
      <c r="D206" s="115"/>
      <c r="E206" s="115"/>
      <c r="F206" s="115"/>
      <c r="G206" s="115"/>
      <c r="H206" s="115"/>
      <c r="I206" s="115"/>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c r="AW206" s="113"/>
      <c r="AX206" s="113"/>
      <c r="AY206" s="113"/>
      <c r="AZ206" s="113"/>
      <c r="BA206" s="113"/>
      <c r="BB206" s="113"/>
      <c r="BC206" s="113"/>
      <c r="BD206" s="113"/>
      <c r="BE206" s="113"/>
      <c r="BF206" s="113"/>
    </row>
    <row r="207" spans="1:58" ht="12" customHeight="1">
      <c r="A207" s="113"/>
      <c r="B207" s="113"/>
      <c r="C207" s="114"/>
      <c r="D207" s="115"/>
      <c r="E207" s="115"/>
      <c r="F207" s="115"/>
      <c r="G207" s="115"/>
      <c r="H207" s="115"/>
      <c r="I207" s="115"/>
      <c r="J207" s="113"/>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3"/>
      <c r="BC207" s="113"/>
      <c r="BD207" s="113"/>
      <c r="BE207" s="113"/>
      <c r="BF207" s="113"/>
    </row>
    <row r="208" spans="1:58" ht="12" customHeight="1">
      <c r="A208" s="113"/>
      <c r="B208" s="113"/>
      <c r="C208" s="114"/>
      <c r="D208" s="115"/>
      <c r="E208" s="115"/>
      <c r="F208" s="115"/>
      <c r="G208" s="115"/>
      <c r="H208" s="115"/>
      <c r="I208" s="115"/>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c r="AW208" s="113"/>
      <c r="AX208" s="113"/>
      <c r="AY208" s="113"/>
      <c r="AZ208" s="113"/>
      <c r="BA208" s="113"/>
      <c r="BB208" s="113"/>
      <c r="BC208" s="113"/>
      <c r="BD208" s="113"/>
      <c r="BE208" s="113"/>
      <c r="BF208" s="113"/>
    </row>
    <row r="209" spans="1:58" ht="12" customHeight="1">
      <c r="A209" s="113"/>
      <c r="B209" s="113"/>
      <c r="C209" s="114"/>
      <c r="D209" s="115"/>
      <c r="E209" s="115"/>
      <c r="F209" s="115"/>
      <c r="G209" s="115"/>
      <c r="H209" s="115"/>
      <c r="I209" s="115"/>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c r="AR209" s="113"/>
      <c r="AS209" s="113"/>
      <c r="AT209" s="113"/>
      <c r="AU209" s="113"/>
      <c r="AV209" s="113"/>
      <c r="AW209" s="113"/>
      <c r="AX209" s="113"/>
      <c r="AY209" s="113"/>
      <c r="AZ209" s="113"/>
      <c r="BA209" s="113"/>
      <c r="BB209" s="113"/>
      <c r="BC209" s="113"/>
      <c r="BD209" s="113"/>
      <c r="BE209" s="113"/>
      <c r="BF209" s="113"/>
    </row>
    <row r="210" spans="1:58" ht="12" customHeight="1">
      <c r="A210" s="113"/>
      <c r="B210" s="113"/>
      <c r="C210" s="114"/>
      <c r="D210" s="115"/>
      <c r="E210" s="115"/>
      <c r="F210" s="115"/>
      <c r="G210" s="115"/>
      <c r="H210" s="115"/>
      <c r="I210" s="115"/>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c r="AN210" s="113"/>
      <c r="AO210" s="113"/>
      <c r="AP210" s="113"/>
      <c r="AQ210" s="113"/>
      <c r="AR210" s="113"/>
      <c r="AS210" s="113"/>
      <c r="AT210" s="113"/>
      <c r="AU210" s="113"/>
      <c r="AV210" s="113"/>
      <c r="AW210" s="113"/>
      <c r="AX210" s="113"/>
      <c r="AY210" s="113"/>
      <c r="AZ210" s="113"/>
      <c r="BA210" s="113"/>
      <c r="BB210" s="113"/>
      <c r="BC210" s="113"/>
      <c r="BD210" s="113"/>
      <c r="BE210" s="113"/>
      <c r="BF210" s="113"/>
    </row>
    <row r="211" spans="1:58" ht="12" customHeight="1">
      <c r="A211" s="113"/>
      <c r="B211" s="113"/>
      <c r="C211" s="114"/>
      <c r="D211" s="115"/>
      <c r="E211" s="115"/>
      <c r="F211" s="115"/>
      <c r="G211" s="115"/>
      <c r="H211" s="115"/>
      <c r="I211" s="115"/>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c r="AN211" s="113"/>
      <c r="AO211" s="113"/>
      <c r="AP211" s="113"/>
      <c r="AQ211" s="113"/>
      <c r="AR211" s="113"/>
      <c r="AS211" s="113"/>
      <c r="AT211" s="113"/>
      <c r="AU211" s="113"/>
      <c r="AV211" s="113"/>
      <c r="AW211" s="113"/>
      <c r="AX211" s="113"/>
      <c r="AY211" s="113"/>
      <c r="AZ211" s="113"/>
      <c r="BA211" s="113"/>
      <c r="BB211" s="113"/>
      <c r="BC211" s="113"/>
      <c r="BD211" s="113"/>
      <c r="BE211" s="113"/>
      <c r="BF211" s="113"/>
    </row>
    <row r="212" spans="1:58" ht="12" customHeight="1">
      <c r="A212" s="113"/>
      <c r="B212" s="113"/>
      <c r="C212" s="114"/>
      <c r="D212" s="115"/>
      <c r="E212" s="115"/>
      <c r="F212" s="115"/>
      <c r="G212" s="115"/>
      <c r="H212" s="115"/>
      <c r="I212" s="115"/>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c r="BA212" s="113"/>
      <c r="BB212" s="113"/>
      <c r="BC212" s="113"/>
      <c r="BD212" s="113"/>
      <c r="BE212" s="113"/>
      <c r="BF212" s="113"/>
    </row>
    <row r="213" spans="1:58" ht="12" customHeight="1">
      <c r="A213" s="113"/>
      <c r="B213" s="113"/>
      <c r="C213" s="114"/>
      <c r="D213" s="115"/>
      <c r="E213" s="115"/>
      <c r="F213" s="115"/>
      <c r="G213" s="115"/>
      <c r="H213" s="115"/>
      <c r="I213" s="115"/>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c r="AN213" s="113"/>
      <c r="AO213" s="113"/>
      <c r="AP213" s="113"/>
      <c r="AQ213" s="113"/>
      <c r="AR213" s="113"/>
      <c r="AS213" s="113"/>
      <c r="AT213" s="113"/>
      <c r="AU213" s="113"/>
      <c r="AV213" s="113"/>
      <c r="AW213" s="113"/>
      <c r="AX213" s="113"/>
      <c r="AY213" s="113"/>
      <c r="AZ213" s="113"/>
      <c r="BA213" s="113"/>
      <c r="BB213" s="113"/>
      <c r="BC213" s="113"/>
      <c r="BD213" s="113"/>
      <c r="BE213" s="113"/>
      <c r="BF213" s="113"/>
    </row>
    <row r="214" spans="1:58" ht="12" customHeight="1">
      <c r="A214" s="113"/>
      <c r="B214" s="113"/>
      <c r="C214" s="114"/>
      <c r="D214" s="115"/>
      <c r="E214" s="115"/>
      <c r="F214" s="115"/>
      <c r="G214" s="115"/>
      <c r="H214" s="115"/>
      <c r="I214" s="115"/>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c r="AW214" s="113"/>
      <c r="AX214" s="113"/>
      <c r="AY214" s="113"/>
      <c r="AZ214" s="113"/>
      <c r="BA214" s="113"/>
      <c r="BB214" s="113"/>
      <c r="BC214" s="113"/>
      <c r="BD214" s="113"/>
      <c r="BE214" s="113"/>
      <c r="BF214" s="113"/>
    </row>
    <row r="215" spans="1:58" ht="12" customHeight="1">
      <c r="A215" s="113"/>
      <c r="B215" s="113"/>
      <c r="C215" s="114"/>
      <c r="D215" s="115"/>
      <c r="E215" s="115"/>
      <c r="F215" s="115"/>
      <c r="G215" s="115"/>
      <c r="H215" s="115"/>
      <c r="I215" s="115"/>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c r="BC215" s="113"/>
      <c r="BD215" s="113"/>
      <c r="BE215" s="113"/>
      <c r="BF215" s="113"/>
    </row>
    <row r="216" spans="1:58" ht="12" customHeight="1">
      <c r="A216" s="113"/>
      <c r="B216" s="113"/>
      <c r="C216" s="114"/>
      <c r="D216" s="115"/>
      <c r="E216" s="115"/>
      <c r="F216" s="115"/>
      <c r="G216" s="115"/>
      <c r="H216" s="115"/>
      <c r="I216" s="115"/>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c r="AN216" s="113"/>
      <c r="AO216" s="113"/>
      <c r="AP216" s="113"/>
      <c r="AQ216" s="113"/>
      <c r="AR216" s="113"/>
      <c r="AS216" s="113"/>
      <c r="AT216" s="113"/>
      <c r="AU216" s="113"/>
      <c r="AV216" s="113"/>
      <c r="AW216" s="113"/>
      <c r="AX216" s="113"/>
      <c r="AY216" s="113"/>
      <c r="AZ216" s="113"/>
      <c r="BA216" s="113"/>
      <c r="BB216" s="113"/>
      <c r="BC216" s="113"/>
      <c r="BD216" s="113"/>
      <c r="BE216" s="113"/>
      <c r="BF216" s="113"/>
    </row>
    <row r="217" spans="1:58" ht="12" customHeight="1">
      <c r="A217" s="113"/>
      <c r="B217" s="113"/>
      <c r="C217" s="114"/>
      <c r="D217" s="115"/>
      <c r="E217" s="115"/>
      <c r="F217" s="115"/>
      <c r="G217" s="115"/>
      <c r="H217" s="115"/>
      <c r="I217" s="115"/>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13"/>
      <c r="AL217" s="113"/>
      <c r="AM217" s="113"/>
      <c r="AN217" s="113"/>
      <c r="AO217" s="113"/>
      <c r="AP217" s="113"/>
      <c r="AQ217" s="113"/>
      <c r="AR217" s="113"/>
      <c r="AS217" s="113"/>
      <c r="AT217" s="113"/>
      <c r="AU217" s="113"/>
      <c r="AV217" s="113"/>
      <c r="AW217" s="113"/>
      <c r="AX217" s="113"/>
      <c r="AY217" s="113"/>
      <c r="AZ217" s="113"/>
      <c r="BA217" s="113"/>
      <c r="BB217" s="113"/>
      <c r="BC217" s="113"/>
      <c r="BD217" s="113"/>
      <c r="BE217" s="113"/>
      <c r="BF217" s="113"/>
    </row>
    <row r="218" spans="1:58" ht="12" customHeight="1">
      <c r="A218" s="113"/>
      <c r="B218" s="113"/>
      <c r="C218" s="114"/>
      <c r="D218" s="115"/>
      <c r="E218" s="115"/>
      <c r="F218" s="115"/>
      <c r="G218" s="115"/>
      <c r="H218" s="115"/>
      <c r="I218" s="115"/>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3"/>
      <c r="AY218" s="113"/>
      <c r="AZ218" s="113"/>
      <c r="BA218" s="113"/>
      <c r="BB218" s="113"/>
      <c r="BC218" s="113"/>
      <c r="BD218" s="113"/>
      <c r="BE218" s="113"/>
      <c r="BF218" s="113"/>
    </row>
    <row r="219" spans="1:58" ht="12" customHeight="1">
      <c r="A219" s="113"/>
      <c r="B219" s="113"/>
      <c r="C219" s="114"/>
      <c r="D219" s="115"/>
      <c r="E219" s="115"/>
      <c r="F219" s="115"/>
      <c r="G219" s="115"/>
      <c r="H219" s="115"/>
      <c r="I219" s="115"/>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c r="AW219" s="113"/>
      <c r="AX219" s="113"/>
      <c r="AY219" s="113"/>
      <c r="AZ219" s="113"/>
      <c r="BA219" s="113"/>
      <c r="BB219" s="113"/>
      <c r="BC219" s="113"/>
      <c r="BD219" s="113"/>
      <c r="BE219" s="113"/>
      <c r="BF219" s="113"/>
    </row>
    <row r="220" spans="1:58" ht="12" customHeight="1">
      <c r="A220" s="113"/>
      <c r="B220" s="113"/>
      <c r="C220" s="114"/>
      <c r="D220" s="115"/>
      <c r="E220" s="115"/>
      <c r="F220" s="115"/>
      <c r="G220" s="115"/>
      <c r="H220" s="115"/>
      <c r="I220" s="115"/>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13"/>
      <c r="AL220" s="113"/>
      <c r="AM220" s="113"/>
      <c r="AN220" s="113"/>
      <c r="AO220" s="113"/>
      <c r="AP220" s="113"/>
      <c r="AQ220" s="113"/>
      <c r="AR220" s="113"/>
      <c r="AS220" s="113"/>
      <c r="AT220" s="113"/>
      <c r="AU220" s="113"/>
      <c r="AV220" s="113"/>
      <c r="AW220" s="113"/>
      <c r="AX220" s="113"/>
      <c r="AY220" s="113"/>
      <c r="AZ220" s="113"/>
      <c r="BA220" s="113"/>
      <c r="BB220" s="113"/>
      <c r="BC220" s="113"/>
      <c r="BD220" s="113"/>
      <c r="BE220" s="113"/>
      <c r="BF220" s="113"/>
    </row>
    <row r="221" spans="1:58" ht="12" customHeight="1">
      <c r="A221" s="113"/>
      <c r="B221" s="113"/>
      <c r="C221" s="114"/>
      <c r="D221" s="115"/>
      <c r="E221" s="115"/>
      <c r="F221" s="115"/>
      <c r="G221" s="115"/>
      <c r="H221" s="115"/>
      <c r="I221" s="115"/>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13"/>
      <c r="AL221" s="113"/>
      <c r="AM221" s="113"/>
      <c r="AN221" s="113"/>
      <c r="AO221" s="113"/>
      <c r="AP221" s="113"/>
      <c r="AQ221" s="113"/>
      <c r="AR221" s="113"/>
      <c r="AS221" s="113"/>
      <c r="AT221" s="113"/>
      <c r="AU221" s="113"/>
      <c r="AV221" s="113"/>
      <c r="AW221" s="113"/>
      <c r="AX221" s="113"/>
      <c r="AY221" s="113"/>
      <c r="AZ221" s="113"/>
      <c r="BA221" s="113"/>
      <c r="BB221" s="113"/>
      <c r="BC221" s="113"/>
      <c r="BD221" s="113"/>
      <c r="BE221" s="113"/>
      <c r="BF221" s="113"/>
    </row>
    <row r="222" spans="1:58" ht="12" customHeight="1">
      <c r="A222" s="113"/>
      <c r="B222" s="113"/>
      <c r="C222" s="114"/>
      <c r="D222" s="115"/>
      <c r="E222" s="115"/>
      <c r="F222" s="115"/>
      <c r="G222" s="115"/>
      <c r="H222" s="115"/>
      <c r="I222" s="115"/>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c r="BC222" s="113"/>
      <c r="BD222" s="113"/>
      <c r="BE222" s="113"/>
      <c r="BF222" s="113"/>
    </row>
    <row r="223" spans="1:58" ht="12" customHeight="1">
      <c r="A223" s="113"/>
      <c r="B223" s="113"/>
      <c r="C223" s="114"/>
      <c r="D223" s="115"/>
      <c r="E223" s="115"/>
      <c r="F223" s="115"/>
      <c r="G223" s="115"/>
      <c r="H223" s="115"/>
      <c r="I223" s="115"/>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c r="AW223" s="113"/>
      <c r="AX223" s="113"/>
      <c r="AY223" s="113"/>
      <c r="AZ223" s="113"/>
      <c r="BA223" s="113"/>
      <c r="BB223" s="113"/>
      <c r="BC223" s="113"/>
      <c r="BD223" s="113"/>
      <c r="BE223" s="113"/>
      <c r="BF223" s="113"/>
    </row>
    <row r="224" spans="1:58" ht="12" customHeight="1">
      <c r="A224" s="113"/>
      <c r="B224" s="113"/>
      <c r="C224" s="114"/>
      <c r="D224" s="115"/>
      <c r="E224" s="115"/>
      <c r="F224" s="115"/>
      <c r="G224" s="115"/>
      <c r="H224" s="115"/>
      <c r="I224" s="115"/>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c r="AW224" s="113"/>
      <c r="AX224" s="113"/>
      <c r="AY224" s="113"/>
      <c r="AZ224" s="113"/>
      <c r="BA224" s="113"/>
      <c r="BB224" s="113"/>
      <c r="BC224" s="113"/>
      <c r="BD224" s="113"/>
      <c r="BE224" s="113"/>
      <c r="BF224" s="113"/>
    </row>
    <row r="225" spans="1:58" ht="12" customHeight="1">
      <c r="A225" s="113"/>
      <c r="B225" s="113"/>
      <c r="C225" s="114"/>
      <c r="D225" s="115"/>
      <c r="E225" s="115"/>
      <c r="F225" s="115"/>
      <c r="G225" s="115"/>
      <c r="H225" s="115"/>
      <c r="I225" s="115"/>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c r="BC225" s="113"/>
      <c r="BD225" s="113"/>
      <c r="BE225" s="113"/>
      <c r="BF225" s="113"/>
    </row>
    <row r="226" spans="1:58" ht="12" customHeight="1">
      <c r="A226" s="113"/>
      <c r="B226" s="113"/>
      <c r="C226" s="114"/>
      <c r="D226" s="115"/>
      <c r="E226" s="115"/>
      <c r="F226" s="115"/>
      <c r="G226" s="115"/>
      <c r="H226" s="115"/>
      <c r="I226" s="115"/>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c r="AW226" s="113"/>
      <c r="AX226" s="113"/>
      <c r="AY226" s="113"/>
      <c r="AZ226" s="113"/>
      <c r="BA226" s="113"/>
      <c r="BB226" s="113"/>
      <c r="BC226" s="113"/>
      <c r="BD226" s="113"/>
      <c r="BE226" s="113"/>
      <c r="BF226" s="113"/>
    </row>
    <row r="227" spans="1:58" ht="12" customHeight="1">
      <c r="A227" s="113"/>
      <c r="B227" s="113"/>
      <c r="C227" s="114"/>
      <c r="D227" s="115"/>
      <c r="E227" s="115"/>
      <c r="F227" s="115"/>
      <c r="G227" s="115"/>
      <c r="H227" s="115"/>
      <c r="I227" s="115"/>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3"/>
      <c r="BC227" s="113"/>
      <c r="BD227" s="113"/>
      <c r="BE227" s="113"/>
      <c r="BF227" s="113"/>
    </row>
    <row r="228" spans="1:58" ht="12" customHeight="1">
      <c r="A228" s="113"/>
      <c r="B228" s="113"/>
      <c r="C228" s="114"/>
      <c r="D228" s="115"/>
      <c r="E228" s="115"/>
      <c r="F228" s="115"/>
      <c r="G228" s="115"/>
      <c r="H228" s="115"/>
      <c r="I228" s="115"/>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c r="AW228" s="113"/>
      <c r="AX228" s="113"/>
      <c r="AY228" s="113"/>
      <c r="AZ228" s="113"/>
      <c r="BA228" s="113"/>
      <c r="BB228" s="113"/>
      <c r="BC228" s="113"/>
      <c r="BD228" s="113"/>
      <c r="BE228" s="113"/>
      <c r="BF228" s="113"/>
    </row>
    <row r="229" spans="1:58" ht="12" customHeight="1">
      <c r="A229" s="113"/>
      <c r="B229" s="113"/>
      <c r="C229" s="114"/>
      <c r="D229" s="115"/>
      <c r="E229" s="115"/>
      <c r="F229" s="115"/>
      <c r="G229" s="115"/>
      <c r="H229" s="115"/>
      <c r="I229" s="115"/>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c r="AN229" s="113"/>
      <c r="AO229" s="113"/>
      <c r="AP229" s="113"/>
      <c r="AQ229" s="113"/>
      <c r="AR229" s="113"/>
      <c r="AS229" s="113"/>
      <c r="AT229" s="113"/>
      <c r="AU229" s="113"/>
      <c r="AV229" s="113"/>
      <c r="AW229" s="113"/>
      <c r="AX229" s="113"/>
      <c r="AY229" s="113"/>
      <c r="AZ229" s="113"/>
      <c r="BA229" s="113"/>
      <c r="BB229" s="113"/>
      <c r="BC229" s="113"/>
      <c r="BD229" s="113"/>
      <c r="BE229" s="113"/>
      <c r="BF229" s="113"/>
    </row>
    <row r="230" spans="1:58" ht="12" customHeight="1">
      <c r="A230" s="113"/>
      <c r="B230" s="113"/>
      <c r="C230" s="114"/>
      <c r="D230" s="115"/>
      <c r="E230" s="115"/>
      <c r="F230" s="115"/>
      <c r="G230" s="115"/>
      <c r="H230" s="115"/>
      <c r="I230" s="115"/>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c r="AG230" s="113"/>
      <c r="AH230" s="113"/>
      <c r="AI230" s="113"/>
      <c r="AJ230" s="113"/>
      <c r="AK230" s="113"/>
      <c r="AL230" s="113"/>
      <c r="AM230" s="113"/>
      <c r="AN230" s="113"/>
      <c r="AO230" s="113"/>
      <c r="AP230" s="113"/>
      <c r="AQ230" s="113"/>
      <c r="AR230" s="113"/>
      <c r="AS230" s="113"/>
      <c r="AT230" s="113"/>
      <c r="AU230" s="113"/>
      <c r="AV230" s="113"/>
      <c r="AW230" s="113"/>
      <c r="AX230" s="113"/>
      <c r="AY230" s="113"/>
      <c r="AZ230" s="113"/>
      <c r="BA230" s="113"/>
      <c r="BB230" s="113"/>
      <c r="BC230" s="113"/>
      <c r="BD230" s="113"/>
      <c r="BE230" s="113"/>
      <c r="BF230" s="113"/>
    </row>
    <row r="231" spans="1:58" ht="12" customHeight="1">
      <c r="A231" s="113"/>
      <c r="B231" s="113"/>
      <c r="C231" s="114"/>
      <c r="D231" s="115"/>
      <c r="E231" s="115"/>
      <c r="F231" s="115"/>
      <c r="G231" s="115"/>
      <c r="H231" s="115"/>
      <c r="I231" s="115"/>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c r="AH231" s="113"/>
      <c r="AI231" s="113"/>
      <c r="AJ231" s="113"/>
      <c r="AK231" s="113"/>
      <c r="AL231" s="113"/>
      <c r="AM231" s="113"/>
      <c r="AN231" s="113"/>
      <c r="AO231" s="113"/>
      <c r="AP231" s="113"/>
      <c r="AQ231" s="113"/>
      <c r="AR231" s="113"/>
      <c r="AS231" s="113"/>
      <c r="AT231" s="113"/>
      <c r="AU231" s="113"/>
      <c r="AV231" s="113"/>
      <c r="AW231" s="113"/>
      <c r="AX231" s="113"/>
      <c r="AY231" s="113"/>
      <c r="AZ231" s="113"/>
      <c r="BA231" s="113"/>
      <c r="BB231" s="113"/>
      <c r="BC231" s="113"/>
      <c r="BD231" s="113"/>
      <c r="BE231" s="113"/>
      <c r="BF231" s="113"/>
    </row>
    <row r="232" spans="1:58" ht="12" customHeight="1">
      <c r="A232" s="113"/>
      <c r="B232" s="113"/>
      <c r="C232" s="114"/>
      <c r="D232" s="115"/>
      <c r="E232" s="115"/>
      <c r="F232" s="115"/>
      <c r="G232" s="115"/>
      <c r="H232" s="115"/>
      <c r="I232" s="115"/>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c r="AH232" s="113"/>
      <c r="AI232" s="113"/>
      <c r="AJ232" s="113"/>
      <c r="AK232" s="113"/>
      <c r="AL232" s="113"/>
      <c r="AM232" s="113"/>
      <c r="AN232" s="113"/>
      <c r="AO232" s="113"/>
      <c r="AP232" s="113"/>
      <c r="AQ232" s="113"/>
      <c r="AR232" s="113"/>
      <c r="AS232" s="113"/>
      <c r="AT232" s="113"/>
      <c r="AU232" s="113"/>
      <c r="AV232" s="113"/>
      <c r="AW232" s="113"/>
      <c r="AX232" s="113"/>
      <c r="AY232" s="113"/>
      <c r="AZ232" s="113"/>
      <c r="BA232" s="113"/>
      <c r="BB232" s="113"/>
      <c r="BC232" s="113"/>
      <c r="BD232" s="113"/>
      <c r="BE232" s="113"/>
      <c r="BF232" s="113"/>
    </row>
    <row r="233" spans="1:58" ht="12" customHeight="1">
      <c r="A233" s="113"/>
      <c r="B233" s="113"/>
      <c r="C233" s="114"/>
      <c r="D233" s="115"/>
      <c r="E233" s="115"/>
      <c r="F233" s="115"/>
      <c r="G233" s="115"/>
      <c r="H233" s="115"/>
      <c r="I233" s="115"/>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c r="AG233" s="113"/>
      <c r="AH233" s="113"/>
      <c r="AI233" s="113"/>
      <c r="AJ233" s="113"/>
      <c r="AK233" s="113"/>
      <c r="AL233" s="113"/>
      <c r="AM233" s="113"/>
      <c r="AN233" s="113"/>
      <c r="AO233" s="113"/>
      <c r="AP233" s="113"/>
      <c r="AQ233" s="113"/>
      <c r="AR233" s="113"/>
      <c r="AS233" s="113"/>
      <c r="AT233" s="113"/>
      <c r="AU233" s="113"/>
      <c r="AV233" s="113"/>
      <c r="AW233" s="113"/>
      <c r="AX233" s="113"/>
      <c r="AY233" s="113"/>
      <c r="AZ233" s="113"/>
      <c r="BA233" s="113"/>
      <c r="BB233" s="113"/>
      <c r="BC233" s="113"/>
      <c r="BD233" s="113"/>
      <c r="BE233" s="113"/>
      <c r="BF233" s="113"/>
    </row>
    <row r="234" spans="1:58" ht="12" customHeight="1">
      <c r="A234" s="113"/>
      <c r="B234" s="113"/>
      <c r="C234" s="114"/>
      <c r="D234" s="115"/>
      <c r="E234" s="115"/>
      <c r="F234" s="115"/>
      <c r="G234" s="115"/>
      <c r="H234" s="115"/>
      <c r="I234" s="115"/>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13"/>
      <c r="AH234" s="113"/>
      <c r="AI234" s="113"/>
      <c r="AJ234" s="113"/>
      <c r="AK234" s="113"/>
      <c r="AL234" s="113"/>
      <c r="AM234" s="113"/>
      <c r="AN234" s="113"/>
      <c r="AO234" s="113"/>
      <c r="AP234" s="113"/>
      <c r="AQ234" s="113"/>
      <c r="AR234" s="113"/>
      <c r="AS234" s="113"/>
      <c r="AT234" s="113"/>
      <c r="AU234" s="113"/>
      <c r="AV234" s="113"/>
      <c r="AW234" s="113"/>
      <c r="AX234" s="113"/>
      <c r="AY234" s="113"/>
      <c r="AZ234" s="113"/>
      <c r="BA234" s="113"/>
      <c r="BB234" s="113"/>
      <c r="BC234" s="113"/>
      <c r="BD234" s="113"/>
      <c r="BE234" s="113"/>
      <c r="BF234" s="113"/>
    </row>
    <row r="235" spans="1:58" ht="12" customHeight="1">
      <c r="A235" s="113"/>
      <c r="B235" s="113"/>
      <c r="C235" s="114"/>
      <c r="D235" s="115"/>
      <c r="E235" s="115"/>
      <c r="F235" s="115"/>
      <c r="G235" s="115"/>
      <c r="H235" s="115"/>
      <c r="I235" s="115"/>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113"/>
      <c r="AG235" s="113"/>
      <c r="AH235" s="113"/>
      <c r="AI235" s="113"/>
      <c r="AJ235" s="113"/>
      <c r="AK235" s="113"/>
      <c r="AL235" s="113"/>
      <c r="AM235" s="113"/>
      <c r="AN235" s="113"/>
      <c r="AO235" s="113"/>
      <c r="AP235" s="113"/>
      <c r="AQ235" s="113"/>
      <c r="AR235" s="113"/>
      <c r="AS235" s="113"/>
      <c r="AT235" s="113"/>
      <c r="AU235" s="113"/>
      <c r="AV235" s="113"/>
      <c r="AW235" s="113"/>
      <c r="AX235" s="113"/>
      <c r="AY235" s="113"/>
      <c r="AZ235" s="113"/>
      <c r="BA235" s="113"/>
      <c r="BB235" s="113"/>
      <c r="BC235" s="113"/>
      <c r="BD235" s="113"/>
      <c r="BE235" s="113"/>
      <c r="BF235" s="113"/>
    </row>
    <row r="236" spans="1:58" ht="12" customHeight="1">
      <c r="A236" s="113"/>
      <c r="B236" s="113"/>
      <c r="C236" s="114"/>
      <c r="D236" s="115"/>
      <c r="E236" s="115"/>
      <c r="F236" s="115"/>
      <c r="G236" s="115"/>
      <c r="H236" s="115"/>
      <c r="I236" s="115"/>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c r="AG236" s="113"/>
      <c r="AH236" s="113"/>
      <c r="AI236" s="113"/>
      <c r="AJ236" s="113"/>
      <c r="AK236" s="113"/>
      <c r="AL236" s="113"/>
      <c r="AM236" s="113"/>
      <c r="AN236" s="113"/>
      <c r="AO236" s="113"/>
      <c r="AP236" s="113"/>
      <c r="AQ236" s="113"/>
      <c r="AR236" s="113"/>
      <c r="AS236" s="113"/>
      <c r="AT236" s="113"/>
      <c r="AU236" s="113"/>
      <c r="AV236" s="113"/>
      <c r="AW236" s="113"/>
      <c r="AX236" s="113"/>
      <c r="AY236" s="113"/>
      <c r="AZ236" s="113"/>
      <c r="BA236" s="113"/>
      <c r="BB236" s="113"/>
      <c r="BC236" s="113"/>
      <c r="BD236" s="113"/>
      <c r="BE236" s="113"/>
      <c r="BF236" s="113"/>
    </row>
    <row r="237" spans="1:58" ht="12" customHeight="1">
      <c r="A237" s="113"/>
      <c r="B237" s="113"/>
      <c r="C237" s="114"/>
      <c r="D237" s="115"/>
      <c r="E237" s="115"/>
      <c r="F237" s="115"/>
      <c r="G237" s="115"/>
      <c r="H237" s="115"/>
      <c r="I237" s="115"/>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3"/>
      <c r="AL237" s="113"/>
      <c r="AM237" s="113"/>
      <c r="AN237" s="113"/>
      <c r="AO237" s="113"/>
      <c r="AP237" s="113"/>
      <c r="AQ237" s="113"/>
      <c r="AR237" s="113"/>
      <c r="AS237" s="113"/>
      <c r="AT237" s="113"/>
      <c r="AU237" s="113"/>
      <c r="AV237" s="113"/>
      <c r="AW237" s="113"/>
      <c r="AX237" s="113"/>
      <c r="AY237" s="113"/>
      <c r="AZ237" s="113"/>
      <c r="BA237" s="113"/>
      <c r="BB237" s="113"/>
      <c r="BC237" s="113"/>
      <c r="BD237" s="113"/>
      <c r="BE237" s="113"/>
      <c r="BF237" s="113"/>
    </row>
    <row r="238" spans="1:58" ht="12" customHeight="1">
      <c r="A238" s="113"/>
      <c r="B238" s="113"/>
      <c r="C238" s="114"/>
      <c r="D238" s="115"/>
      <c r="E238" s="115"/>
      <c r="F238" s="115"/>
      <c r="G238" s="115"/>
      <c r="H238" s="115"/>
      <c r="I238" s="115"/>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3"/>
      <c r="BB238" s="113"/>
      <c r="BC238" s="113"/>
      <c r="BD238" s="113"/>
      <c r="BE238" s="113"/>
      <c r="BF238" s="113"/>
    </row>
    <row r="239" spans="1:58" ht="12" customHeight="1">
      <c r="A239" s="113"/>
      <c r="B239" s="113"/>
      <c r="C239" s="114"/>
      <c r="D239" s="115"/>
      <c r="E239" s="115"/>
      <c r="F239" s="115"/>
      <c r="G239" s="115"/>
      <c r="H239" s="115"/>
      <c r="I239" s="115"/>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c r="AW239" s="113"/>
      <c r="AX239" s="113"/>
      <c r="AY239" s="113"/>
      <c r="AZ239" s="113"/>
      <c r="BA239" s="113"/>
      <c r="BB239" s="113"/>
      <c r="BC239" s="113"/>
      <c r="BD239" s="113"/>
      <c r="BE239" s="113"/>
      <c r="BF239" s="113"/>
    </row>
    <row r="240" spans="1:58" ht="12" customHeight="1">
      <c r="A240" s="113"/>
      <c r="B240" s="113"/>
      <c r="C240" s="114"/>
      <c r="D240" s="115"/>
      <c r="E240" s="115"/>
      <c r="F240" s="115"/>
      <c r="G240" s="115"/>
      <c r="H240" s="115"/>
      <c r="I240" s="115"/>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c r="AW240" s="113"/>
      <c r="AX240" s="113"/>
      <c r="AY240" s="113"/>
      <c r="AZ240" s="113"/>
      <c r="BA240" s="113"/>
      <c r="BB240" s="113"/>
      <c r="BC240" s="113"/>
      <c r="BD240" s="113"/>
      <c r="BE240" s="113"/>
      <c r="BF240" s="113"/>
    </row>
    <row r="241" spans="1:58" ht="12" customHeight="1">
      <c r="A241" s="113"/>
      <c r="B241" s="113"/>
      <c r="C241" s="114"/>
      <c r="D241" s="115"/>
      <c r="E241" s="115"/>
      <c r="F241" s="115"/>
      <c r="G241" s="115"/>
      <c r="H241" s="115"/>
      <c r="I241" s="115"/>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c r="AW241" s="113"/>
      <c r="AX241" s="113"/>
      <c r="AY241" s="113"/>
      <c r="AZ241" s="113"/>
      <c r="BA241" s="113"/>
      <c r="BB241" s="113"/>
      <c r="BC241" s="113"/>
      <c r="BD241" s="113"/>
      <c r="BE241" s="113"/>
      <c r="BF241" s="113"/>
    </row>
    <row r="242" spans="1:58" ht="12" customHeight="1">
      <c r="A242" s="113"/>
      <c r="B242" s="113"/>
      <c r="C242" s="114"/>
      <c r="D242" s="115"/>
      <c r="E242" s="115"/>
      <c r="F242" s="115"/>
      <c r="G242" s="115"/>
      <c r="H242" s="115"/>
      <c r="I242" s="115"/>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c r="BC242" s="113"/>
      <c r="BD242" s="113"/>
      <c r="BE242" s="113"/>
      <c r="BF242" s="113"/>
    </row>
    <row r="243" spans="1:58" ht="12" customHeight="1">
      <c r="A243" s="113"/>
      <c r="B243" s="113"/>
      <c r="C243" s="114"/>
      <c r="D243" s="115"/>
      <c r="E243" s="115"/>
      <c r="F243" s="115"/>
      <c r="G243" s="115"/>
      <c r="H243" s="115"/>
      <c r="I243" s="115"/>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c r="BC243" s="113"/>
      <c r="BD243" s="113"/>
      <c r="BE243" s="113"/>
      <c r="BF243" s="113"/>
    </row>
    <row r="244" spans="1:58" ht="12" customHeight="1">
      <c r="A244" s="113"/>
      <c r="B244" s="113"/>
      <c r="C244" s="114"/>
      <c r="D244" s="115"/>
      <c r="E244" s="115"/>
      <c r="F244" s="115"/>
      <c r="G244" s="115"/>
      <c r="H244" s="115"/>
      <c r="I244" s="115"/>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c r="BC244" s="113"/>
      <c r="BD244" s="113"/>
      <c r="BE244" s="113"/>
      <c r="BF244" s="113"/>
    </row>
    <row r="245" spans="1:58" ht="12" customHeight="1">
      <c r="A245" s="113"/>
      <c r="B245" s="113"/>
      <c r="C245" s="114"/>
      <c r="D245" s="115"/>
      <c r="E245" s="115"/>
      <c r="F245" s="115"/>
      <c r="G245" s="115"/>
      <c r="H245" s="115"/>
      <c r="I245" s="115"/>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3"/>
      <c r="AL245" s="113"/>
      <c r="AM245" s="113"/>
      <c r="AN245" s="113"/>
      <c r="AO245" s="113"/>
      <c r="AP245" s="113"/>
      <c r="AQ245" s="113"/>
      <c r="AR245" s="113"/>
      <c r="AS245" s="113"/>
      <c r="AT245" s="113"/>
      <c r="AU245" s="113"/>
      <c r="AV245" s="113"/>
      <c r="AW245" s="113"/>
      <c r="AX245" s="113"/>
      <c r="AY245" s="113"/>
      <c r="AZ245" s="113"/>
      <c r="BA245" s="113"/>
      <c r="BB245" s="113"/>
      <c r="BC245" s="113"/>
      <c r="BD245" s="113"/>
      <c r="BE245" s="113"/>
      <c r="BF245" s="113"/>
    </row>
    <row r="246" spans="1:58" ht="12" customHeight="1">
      <c r="A246" s="113"/>
      <c r="B246" s="113"/>
      <c r="C246" s="114"/>
      <c r="D246" s="115"/>
      <c r="E246" s="115"/>
      <c r="F246" s="115"/>
      <c r="G246" s="115"/>
      <c r="H246" s="115"/>
      <c r="I246" s="115"/>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c r="AN246" s="113"/>
      <c r="AO246" s="113"/>
      <c r="AP246" s="113"/>
      <c r="AQ246" s="113"/>
      <c r="AR246" s="113"/>
      <c r="AS246" s="113"/>
      <c r="AT246" s="113"/>
      <c r="AU246" s="113"/>
      <c r="AV246" s="113"/>
      <c r="AW246" s="113"/>
      <c r="AX246" s="113"/>
      <c r="AY246" s="113"/>
      <c r="AZ246" s="113"/>
      <c r="BA246" s="113"/>
      <c r="BB246" s="113"/>
      <c r="BC246" s="113"/>
      <c r="BD246" s="113"/>
      <c r="BE246" s="113"/>
      <c r="BF246" s="113"/>
    </row>
    <row r="247" spans="1:58" ht="12" customHeight="1">
      <c r="A247" s="113"/>
      <c r="B247" s="113"/>
      <c r="C247" s="114"/>
      <c r="D247" s="115"/>
      <c r="E247" s="115"/>
      <c r="F247" s="115"/>
      <c r="G247" s="115"/>
      <c r="H247" s="115"/>
      <c r="I247" s="115"/>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3"/>
      <c r="AL247" s="113"/>
      <c r="AM247" s="113"/>
      <c r="AN247" s="113"/>
      <c r="AO247" s="113"/>
      <c r="AP247" s="113"/>
      <c r="AQ247" s="113"/>
      <c r="AR247" s="113"/>
      <c r="AS247" s="113"/>
      <c r="AT247" s="113"/>
      <c r="AU247" s="113"/>
      <c r="AV247" s="113"/>
      <c r="AW247" s="113"/>
      <c r="AX247" s="113"/>
      <c r="AY247" s="113"/>
      <c r="AZ247" s="113"/>
      <c r="BA247" s="113"/>
      <c r="BB247" s="113"/>
      <c r="BC247" s="113"/>
      <c r="BD247" s="113"/>
      <c r="BE247" s="113"/>
      <c r="BF247" s="113"/>
    </row>
    <row r="248" spans="1:58" ht="12" customHeight="1">
      <c r="A248" s="113"/>
      <c r="B248" s="113"/>
      <c r="C248" s="114"/>
      <c r="D248" s="115"/>
      <c r="E248" s="115"/>
      <c r="F248" s="115"/>
      <c r="G248" s="115"/>
      <c r="H248" s="115"/>
      <c r="I248" s="115"/>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c r="AN248" s="113"/>
      <c r="AO248" s="113"/>
      <c r="AP248" s="113"/>
      <c r="AQ248" s="113"/>
      <c r="AR248" s="113"/>
      <c r="AS248" s="113"/>
      <c r="AT248" s="113"/>
      <c r="AU248" s="113"/>
      <c r="AV248" s="113"/>
      <c r="AW248" s="113"/>
      <c r="AX248" s="113"/>
      <c r="AY248" s="113"/>
      <c r="AZ248" s="113"/>
      <c r="BA248" s="113"/>
      <c r="BB248" s="113"/>
      <c r="BC248" s="113"/>
      <c r="BD248" s="113"/>
      <c r="BE248" s="113"/>
      <c r="BF248" s="113"/>
    </row>
    <row r="249" spans="1:58" ht="12" customHeight="1">
      <c r="A249" s="113"/>
      <c r="B249" s="113"/>
      <c r="C249" s="114"/>
      <c r="D249" s="115"/>
      <c r="E249" s="115"/>
      <c r="F249" s="115"/>
      <c r="G249" s="115"/>
      <c r="H249" s="115"/>
      <c r="I249" s="115"/>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row>
    <row r="250" spans="1:58" ht="12" customHeight="1">
      <c r="A250" s="113"/>
      <c r="B250" s="113"/>
      <c r="C250" s="114"/>
      <c r="D250" s="115"/>
      <c r="E250" s="115"/>
      <c r="F250" s="115"/>
      <c r="G250" s="115"/>
      <c r="H250" s="115"/>
      <c r="I250" s="115"/>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row>
    <row r="251" spans="1:58" ht="12" customHeight="1">
      <c r="A251" s="113"/>
      <c r="B251" s="113"/>
      <c r="C251" s="114"/>
      <c r="D251" s="115"/>
      <c r="E251" s="115"/>
      <c r="F251" s="115"/>
      <c r="G251" s="115"/>
      <c r="H251" s="115"/>
      <c r="I251" s="115"/>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row>
    <row r="252" spans="1:58" ht="12" customHeight="1">
      <c r="A252" s="113"/>
      <c r="B252" s="113"/>
      <c r="C252" s="114"/>
      <c r="D252" s="115"/>
      <c r="E252" s="115"/>
      <c r="F252" s="115"/>
      <c r="G252" s="115"/>
      <c r="H252" s="115"/>
      <c r="I252" s="115"/>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3"/>
      <c r="AY252" s="113"/>
      <c r="AZ252" s="113"/>
      <c r="BA252" s="113"/>
      <c r="BB252" s="113"/>
      <c r="BC252" s="113"/>
      <c r="BD252" s="113"/>
      <c r="BE252" s="113"/>
      <c r="BF252" s="113"/>
    </row>
    <row r="253" spans="1:58" ht="12" customHeight="1">
      <c r="A253" s="113"/>
      <c r="B253" s="113"/>
      <c r="C253" s="114"/>
      <c r="D253" s="115"/>
      <c r="E253" s="115"/>
      <c r="F253" s="115"/>
      <c r="G253" s="115"/>
      <c r="H253" s="115"/>
      <c r="I253" s="115"/>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row>
    <row r="254" spans="1:58" ht="12" customHeight="1">
      <c r="A254" s="113"/>
      <c r="B254" s="113"/>
      <c r="C254" s="114"/>
      <c r="D254" s="115"/>
      <c r="E254" s="115"/>
      <c r="F254" s="115"/>
      <c r="G254" s="115"/>
      <c r="H254" s="115"/>
      <c r="I254" s="115"/>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row>
    <row r="255" spans="1:58" ht="12" customHeight="1">
      <c r="A255" s="113"/>
      <c r="B255" s="113"/>
      <c r="C255" s="114"/>
      <c r="D255" s="115"/>
      <c r="E255" s="115"/>
      <c r="F255" s="115"/>
      <c r="G255" s="115"/>
      <c r="H255" s="115"/>
      <c r="I255" s="115"/>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row>
    <row r="256" spans="1:58" ht="12" customHeight="1">
      <c r="A256" s="113"/>
      <c r="B256" s="113"/>
      <c r="C256" s="114"/>
      <c r="D256" s="115"/>
      <c r="E256" s="115"/>
      <c r="F256" s="115"/>
      <c r="G256" s="115"/>
      <c r="H256" s="115"/>
      <c r="I256" s="115"/>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113"/>
      <c r="AN256" s="113"/>
      <c r="AO256" s="113"/>
      <c r="AP256" s="113"/>
      <c r="AQ256" s="113"/>
      <c r="AR256" s="113"/>
      <c r="AS256" s="113"/>
      <c r="AT256" s="113"/>
      <c r="AU256" s="113"/>
      <c r="AV256" s="113"/>
      <c r="AW256" s="113"/>
      <c r="AX256" s="113"/>
      <c r="AY256" s="113"/>
      <c r="AZ256" s="113"/>
      <c r="BA256" s="113"/>
      <c r="BB256" s="113"/>
      <c r="BC256" s="113"/>
      <c r="BD256" s="113"/>
      <c r="BE256" s="113"/>
      <c r="BF256" s="113"/>
    </row>
    <row r="257" spans="1:58" ht="12" customHeight="1">
      <c r="A257" s="113"/>
      <c r="B257" s="113"/>
      <c r="C257" s="114"/>
      <c r="D257" s="115"/>
      <c r="E257" s="115"/>
      <c r="F257" s="115"/>
      <c r="G257" s="115"/>
      <c r="H257" s="115"/>
      <c r="I257" s="115"/>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c r="AW257" s="113"/>
      <c r="AX257" s="113"/>
      <c r="AY257" s="113"/>
      <c r="AZ257" s="113"/>
      <c r="BA257" s="113"/>
      <c r="BB257" s="113"/>
      <c r="BC257" s="113"/>
      <c r="BD257" s="113"/>
      <c r="BE257" s="113"/>
      <c r="BF257" s="113"/>
    </row>
    <row r="258" spans="1:58" ht="12" customHeight="1">
      <c r="A258" s="113"/>
      <c r="B258" s="113"/>
      <c r="C258" s="114"/>
      <c r="D258" s="115"/>
      <c r="E258" s="115"/>
      <c r="F258" s="115"/>
      <c r="G258" s="115"/>
      <c r="H258" s="115"/>
      <c r="I258" s="115"/>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113"/>
      <c r="AN258" s="113"/>
      <c r="AO258" s="113"/>
      <c r="AP258" s="113"/>
      <c r="AQ258" s="113"/>
      <c r="AR258" s="113"/>
      <c r="AS258" s="113"/>
      <c r="AT258" s="113"/>
      <c r="AU258" s="113"/>
      <c r="AV258" s="113"/>
      <c r="AW258" s="113"/>
      <c r="AX258" s="113"/>
      <c r="AY258" s="113"/>
      <c r="AZ258" s="113"/>
      <c r="BA258" s="113"/>
      <c r="BB258" s="113"/>
      <c r="BC258" s="113"/>
      <c r="BD258" s="113"/>
      <c r="BE258" s="113"/>
      <c r="BF258" s="113"/>
    </row>
    <row r="259" spans="1:58" ht="12" customHeight="1">
      <c r="A259" s="113"/>
      <c r="B259" s="113"/>
      <c r="C259" s="114"/>
      <c r="D259" s="115"/>
      <c r="E259" s="115"/>
      <c r="F259" s="115"/>
      <c r="G259" s="115"/>
      <c r="H259" s="115"/>
      <c r="I259" s="115"/>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c r="AH259" s="113"/>
      <c r="AI259" s="113"/>
      <c r="AJ259" s="113"/>
      <c r="AK259" s="113"/>
      <c r="AL259" s="113"/>
      <c r="AM259" s="113"/>
      <c r="AN259" s="113"/>
      <c r="AO259" s="113"/>
      <c r="AP259" s="113"/>
      <c r="AQ259" s="113"/>
      <c r="AR259" s="113"/>
      <c r="AS259" s="113"/>
      <c r="AT259" s="113"/>
      <c r="AU259" s="113"/>
      <c r="AV259" s="113"/>
      <c r="AW259" s="113"/>
      <c r="AX259" s="113"/>
      <c r="AY259" s="113"/>
      <c r="AZ259" s="113"/>
      <c r="BA259" s="113"/>
      <c r="BB259" s="113"/>
      <c r="BC259" s="113"/>
      <c r="BD259" s="113"/>
      <c r="BE259" s="113"/>
      <c r="BF259" s="113"/>
    </row>
    <row r="260" spans="1:58" ht="12" customHeight="1">
      <c r="A260" s="113"/>
      <c r="B260" s="113"/>
      <c r="C260" s="114"/>
      <c r="D260" s="115"/>
      <c r="E260" s="115"/>
      <c r="F260" s="115"/>
      <c r="G260" s="115"/>
      <c r="H260" s="115"/>
      <c r="I260" s="115"/>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3"/>
      <c r="AL260" s="113"/>
      <c r="AM260" s="113"/>
      <c r="AN260" s="113"/>
      <c r="AO260" s="113"/>
      <c r="AP260" s="113"/>
      <c r="AQ260" s="113"/>
      <c r="AR260" s="113"/>
      <c r="AS260" s="113"/>
      <c r="AT260" s="113"/>
      <c r="AU260" s="113"/>
      <c r="AV260" s="113"/>
      <c r="AW260" s="113"/>
      <c r="AX260" s="113"/>
      <c r="AY260" s="113"/>
      <c r="AZ260" s="113"/>
      <c r="BA260" s="113"/>
      <c r="BB260" s="113"/>
      <c r="BC260" s="113"/>
      <c r="BD260" s="113"/>
      <c r="BE260" s="113"/>
      <c r="BF260" s="113"/>
    </row>
    <row r="261" spans="1:58" ht="12" customHeight="1">
      <c r="A261" s="113"/>
      <c r="B261" s="113"/>
      <c r="C261" s="114"/>
      <c r="D261" s="115"/>
      <c r="E261" s="115"/>
      <c r="F261" s="115"/>
      <c r="G261" s="115"/>
      <c r="H261" s="115"/>
      <c r="I261" s="115"/>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c r="AH261" s="113"/>
      <c r="AI261" s="113"/>
      <c r="AJ261" s="113"/>
      <c r="AK261" s="113"/>
      <c r="AL261" s="113"/>
      <c r="AM261" s="113"/>
      <c r="AN261" s="113"/>
      <c r="AO261" s="113"/>
      <c r="AP261" s="113"/>
      <c r="AQ261" s="113"/>
      <c r="AR261" s="113"/>
      <c r="AS261" s="113"/>
      <c r="AT261" s="113"/>
      <c r="AU261" s="113"/>
      <c r="AV261" s="113"/>
      <c r="AW261" s="113"/>
      <c r="AX261" s="113"/>
      <c r="AY261" s="113"/>
      <c r="AZ261" s="113"/>
      <c r="BA261" s="113"/>
      <c r="BB261" s="113"/>
      <c r="BC261" s="113"/>
      <c r="BD261" s="113"/>
      <c r="BE261" s="113"/>
      <c r="BF261" s="113"/>
    </row>
    <row r="262" spans="1:58" ht="12" customHeight="1">
      <c r="A262" s="113"/>
      <c r="B262" s="113"/>
      <c r="C262" s="114"/>
      <c r="D262" s="115"/>
      <c r="E262" s="115"/>
      <c r="F262" s="115"/>
      <c r="G262" s="115"/>
      <c r="H262" s="115"/>
      <c r="I262" s="115"/>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3"/>
      <c r="AL262" s="113"/>
      <c r="AM262" s="113"/>
      <c r="AN262" s="113"/>
      <c r="AO262" s="113"/>
      <c r="AP262" s="113"/>
      <c r="AQ262" s="113"/>
      <c r="AR262" s="113"/>
      <c r="AS262" s="113"/>
      <c r="AT262" s="113"/>
      <c r="AU262" s="113"/>
      <c r="AV262" s="113"/>
      <c r="AW262" s="113"/>
      <c r="AX262" s="113"/>
      <c r="AY262" s="113"/>
      <c r="AZ262" s="113"/>
      <c r="BA262" s="113"/>
      <c r="BB262" s="113"/>
      <c r="BC262" s="113"/>
      <c r="BD262" s="113"/>
      <c r="BE262" s="113"/>
      <c r="BF262" s="113"/>
    </row>
    <row r="263" spans="1:58" ht="12" customHeight="1">
      <c r="A263" s="113"/>
      <c r="B263" s="113"/>
      <c r="C263" s="114"/>
      <c r="D263" s="115"/>
      <c r="E263" s="115"/>
      <c r="F263" s="115"/>
      <c r="G263" s="115"/>
      <c r="H263" s="115"/>
      <c r="I263" s="115"/>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3"/>
      <c r="AZ263" s="113"/>
      <c r="BA263" s="113"/>
      <c r="BB263" s="113"/>
      <c r="BC263" s="113"/>
      <c r="BD263" s="113"/>
      <c r="BE263" s="113"/>
      <c r="BF263" s="113"/>
    </row>
    <row r="264" spans="1:58" ht="12" customHeight="1">
      <c r="A264" s="113"/>
      <c r="B264" s="113"/>
      <c r="C264" s="114"/>
      <c r="D264" s="115"/>
      <c r="E264" s="115"/>
      <c r="F264" s="115"/>
      <c r="G264" s="115"/>
      <c r="H264" s="115"/>
      <c r="I264" s="115"/>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3"/>
      <c r="AZ264" s="113"/>
      <c r="BA264" s="113"/>
      <c r="BB264" s="113"/>
      <c r="BC264" s="113"/>
      <c r="BD264" s="113"/>
      <c r="BE264" s="113"/>
      <c r="BF264" s="113"/>
    </row>
    <row r="265" spans="1:58" ht="12" customHeight="1">
      <c r="A265" s="113"/>
      <c r="B265" s="113"/>
      <c r="C265" s="114"/>
      <c r="D265" s="115"/>
      <c r="E265" s="115"/>
      <c r="F265" s="115"/>
      <c r="G265" s="115"/>
      <c r="H265" s="115"/>
      <c r="I265" s="115"/>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c r="AN265" s="113"/>
      <c r="AO265" s="113"/>
      <c r="AP265" s="113"/>
      <c r="AQ265" s="113"/>
      <c r="AR265" s="113"/>
      <c r="AS265" s="113"/>
      <c r="AT265" s="113"/>
      <c r="AU265" s="113"/>
      <c r="AV265" s="113"/>
      <c r="AW265" s="113"/>
      <c r="AX265" s="113"/>
      <c r="AY265" s="113"/>
      <c r="AZ265" s="113"/>
      <c r="BA265" s="113"/>
      <c r="BB265" s="113"/>
      <c r="BC265" s="113"/>
      <c r="BD265" s="113"/>
      <c r="BE265" s="113"/>
      <c r="BF265" s="113"/>
    </row>
    <row r="266" spans="1:58" ht="12" customHeight="1">
      <c r="A266" s="113"/>
      <c r="B266" s="113"/>
      <c r="C266" s="114"/>
      <c r="D266" s="115"/>
      <c r="E266" s="115"/>
      <c r="F266" s="115"/>
      <c r="G266" s="115"/>
      <c r="H266" s="115"/>
      <c r="I266" s="115"/>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3"/>
      <c r="AQ266" s="113"/>
      <c r="AR266" s="113"/>
      <c r="AS266" s="113"/>
      <c r="AT266" s="113"/>
      <c r="AU266" s="113"/>
      <c r="AV266" s="113"/>
      <c r="AW266" s="113"/>
      <c r="AX266" s="113"/>
      <c r="AY266" s="113"/>
      <c r="AZ266" s="113"/>
      <c r="BA266" s="113"/>
      <c r="BB266" s="113"/>
      <c r="BC266" s="113"/>
      <c r="BD266" s="113"/>
      <c r="BE266" s="113"/>
      <c r="BF266" s="113"/>
    </row>
    <row r="267" spans="1:58" ht="12" customHeight="1">
      <c r="A267" s="113"/>
      <c r="B267" s="113"/>
      <c r="C267" s="114"/>
      <c r="D267" s="115"/>
      <c r="E267" s="115"/>
      <c r="F267" s="115"/>
      <c r="G267" s="115"/>
      <c r="H267" s="115"/>
      <c r="I267" s="115"/>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c r="AN267" s="113"/>
      <c r="AO267" s="113"/>
      <c r="AP267" s="113"/>
      <c r="AQ267" s="113"/>
      <c r="AR267" s="113"/>
      <c r="AS267" s="113"/>
      <c r="AT267" s="113"/>
      <c r="AU267" s="113"/>
      <c r="AV267" s="113"/>
      <c r="AW267" s="113"/>
      <c r="AX267" s="113"/>
      <c r="AY267" s="113"/>
      <c r="AZ267" s="113"/>
      <c r="BA267" s="113"/>
      <c r="BB267" s="113"/>
      <c r="BC267" s="113"/>
      <c r="BD267" s="113"/>
      <c r="BE267" s="113"/>
      <c r="BF267" s="113"/>
    </row>
    <row r="268" spans="1:58" ht="12" customHeight="1">
      <c r="A268" s="113"/>
      <c r="B268" s="113"/>
      <c r="C268" s="114"/>
      <c r="D268" s="115"/>
      <c r="E268" s="115"/>
      <c r="F268" s="115"/>
      <c r="G268" s="115"/>
      <c r="H268" s="115"/>
      <c r="I268" s="115"/>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c r="AN268" s="113"/>
      <c r="AO268" s="113"/>
      <c r="AP268" s="113"/>
      <c r="AQ268" s="113"/>
      <c r="AR268" s="113"/>
      <c r="AS268" s="113"/>
      <c r="AT268" s="113"/>
      <c r="AU268" s="113"/>
      <c r="AV268" s="113"/>
      <c r="AW268" s="113"/>
      <c r="AX268" s="113"/>
      <c r="AY268" s="113"/>
      <c r="AZ268" s="113"/>
      <c r="BA268" s="113"/>
      <c r="BB268" s="113"/>
      <c r="BC268" s="113"/>
      <c r="BD268" s="113"/>
      <c r="BE268" s="113"/>
      <c r="BF268" s="113"/>
    </row>
    <row r="269" spans="1:58" ht="12" customHeight="1">
      <c r="A269" s="113"/>
      <c r="B269" s="113"/>
      <c r="C269" s="114"/>
      <c r="D269" s="115"/>
      <c r="E269" s="115"/>
      <c r="F269" s="115"/>
      <c r="G269" s="115"/>
      <c r="H269" s="115"/>
      <c r="I269" s="115"/>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13"/>
      <c r="BC269" s="113"/>
      <c r="BD269" s="113"/>
      <c r="BE269" s="113"/>
      <c r="BF269" s="113"/>
    </row>
    <row r="270" spans="1:58" ht="12" customHeight="1">
      <c r="A270" s="113"/>
      <c r="B270" s="113"/>
      <c r="C270" s="114"/>
      <c r="D270" s="115"/>
      <c r="E270" s="115"/>
      <c r="F270" s="115"/>
      <c r="G270" s="115"/>
      <c r="H270" s="115"/>
      <c r="I270" s="115"/>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13"/>
      <c r="BC270" s="113"/>
      <c r="BD270" s="113"/>
      <c r="BE270" s="113"/>
      <c r="BF270" s="113"/>
    </row>
    <row r="271" spans="1:58" ht="12" customHeight="1">
      <c r="A271" s="113"/>
      <c r="B271" s="113"/>
      <c r="C271" s="114"/>
      <c r="D271" s="115"/>
      <c r="E271" s="115"/>
      <c r="F271" s="115"/>
      <c r="G271" s="115"/>
      <c r="H271" s="115"/>
      <c r="I271" s="115"/>
      <c r="J271" s="113"/>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c r="AW271" s="113"/>
      <c r="AX271" s="113"/>
      <c r="AY271" s="113"/>
      <c r="AZ271" s="113"/>
      <c r="BA271" s="113"/>
      <c r="BB271" s="113"/>
      <c r="BC271" s="113"/>
      <c r="BD271" s="113"/>
      <c r="BE271" s="113"/>
      <c r="BF271" s="113"/>
    </row>
    <row r="272" spans="1:58" ht="12" customHeight="1">
      <c r="A272" s="113"/>
      <c r="B272" s="113"/>
      <c r="C272" s="114"/>
      <c r="D272" s="115"/>
      <c r="E272" s="115"/>
      <c r="F272" s="115"/>
      <c r="G272" s="115"/>
      <c r="H272" s="115"/>
      <c r="I272" s="115"/>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c r="AN272" s="113"/>
      <c r="AO272" s="113"/>
      <c r="AP272" s="113"/>
      <c r="AQ272" s="113"/>
      <c r="AR272" s="113"/>
      <c r="AS272" s="113"/>
      <c r="AT272" s="113"/>
      <c r="AU272" s="113"/>
      <c r="AV272" s="113"/>
      <c r="AW272" s="113"/>
      <c r="AX272" s="113"/>
      <c r="AY272" s="113"/>
      <c r="AZ272" s="113"/>
      <c r="BA272" s="113"/>
      <c r="BB272" s="113"/>
      <c r="BC272" s="113"/>
      <c r="BD272" s="113"/>
      <c r="BE272" s="113"/>
      <c r="BF272" s="113"/>
    </row>
    <row r="273" spans="1:58" ht="12" customHeight="1">
      <c r="A273" s="113"/>
      <c r="B273" s="113"/>
      <c r="C273" s="114"/>
      <c r="D273" s="115"/>
      <c r="E273" s="115"/>
      <c r="F273" s="115"/>
      <c r="G273" s="115"/>
      <c r="H273" s="115"/>
      <c r="I273" s="115"/>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3"/>
      <c r="AL273" s="113"/>
      <c r="AM273" s="113"/>
      <c r="AN273" s="113"/>
      <c r="AO273" s="113"/>
      <c r="AP273" s="113"/>
      <c r="AQ273" s="113"/>
      <c r="AR273" s="113"/>
      <c r="AS273" s="113"/>
      <c r="AT273" s="113"/>
      <c r="AU273" s="113"/>
      <c r="AV273" s="113"/>
      <c r="AW273" s="113"/>
      <c r="AX273" s="113"/>
      <c r="AY273" s="113"/>
      <c r="AZ273" s="113"/>
      <c r="BA273" s="113"/>
      <c r="BB273" s="113"/>
      <c r="BC273" s="113"/>
      <c r="BD273" s="113"/>
      <c r="BE273" s="113"/>
      <c r="BF273" s="113"/>
    </row>
    <row r="274" spans="1:58" ht="12" customHeight="1">
      <c r="A274" s="113"/>
      <c r="B274" s="113"/>
      <c r="C274" s="114"/>
      <c r="D274" s="115"/>
      <c r="E274" s="115"/>
      <c r="F274" s="115"/>
      <c r="G274" s="115"/>
      <c r="H274" s="115"/>
      <c r="I274" s="115"/>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c r="AG274" s="113"/>
      <c r="AH274" s="113"/>
      <c r="AI274" s="113"/>
      <c r="AJ274" s="113"/>
      <c r="AK274" s="113"/>
      <c r="AL274" s="113"/>
      <c r="AM274" s="113"/>
      <c r="AN274" s="113"/>
      <c r="AO274" s="113"/>
      <c r="AP274" s="113"/>
      <c r="AQ274" s="113"/>
      <c r="AR274" s="113"/>
      <c r="AS274" s="113"/>
      <c r="AT274" s="113"/>
      <c r="AU274" s="113"/>
      <c r="AV274" s="113"/>
      <c r="AW274" s="113"/>
      <c r="AX274" s="113"/>
      <c r="AY274" s="113"/>
      <c r="AZ274" s="113"/>
      <c r="BA274" s="113"/>
      <c r="BB274" s="113"/>
      <c r="BC274" s="113"/>
      <c r="BD274" s="113"/>
      <c r="BE274" s="113"/>
      <c r="BF274" s="113"/>
    </row>
    <row r="275" spans="1:58" ht="12" customHeight="1">
      <c r="A275" s="113"/>
      <c r="B275" s="113"/>
      <c r="C275" s="114"/>
      <c r="D275" s="115"/>
      <c r="E275" s="115"/>
      <c r="F275" s="115"/>
      <c r="G275" s="115"/>
      <c r="H275" s="115"/>
      <c r="I275" s="115"/>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c r="AG275" s="113"/>
      <c r="AH275" s="113"/>
      <c r="AI275" s="113"/>
      <c r="AJ275" s="113"/>
      <c r="AK275" s="113"/>
      <c r="AL275" s="113"/>
      <c r="AM275" s="113"/>
      <c r="AN275" s="113"/>
      <c r="AO275" s="113"/>
      <c r="AP275" s="113"/>
      <c r="AQ275" s="113"/>
      <c r="AR275" s="113"/>
      <c r="AS275" s="113"/>
      <c r="AT275" s="113"/>
      <c r="AU275" s="113"/>
      <c r="AV275" s="113"/>
      <c r="AW275" s="113"/>
      <c r="AX275" s="113"/>
      <c r="AY275" s="113"/>
      <c r="AZ275" s="113"/>
      <c r="BA275" s="113"/>
      <c r="BB275" s="113"/>
      <c r="BC275" s="113"/>
      <c r="BD275" s="113"/>
      <c r="BE275" s="113"/>
      <c r="BF275" s="113"/>
    </row>
    <row r="276" spans="1:58" ht="12" customHeight="1">
      <c r="A276" s="113"/>
      <c r="B276" s="113"/>
      <c r="C276" s="114"/>
      <c r="D276" s="115"/>
      <c r="E276" s="115"/>
      <c r="F276" s="115"/>
      <c r="G276" s="115"/>
      <c r="H276" s="115"/>
      <c r="I276" s="115"/>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c r="AG276" s="113"/>
      <c r="AH276" s="113"/>
      <c r="AI276" s="113"/>
      <c r="AJ276" s="113"/>
      <c r="AK276" s="113"/>
      <c r="AL276" s="113"/>
      <c r="AM276" s="113"/>
      <c r="AN276" s="113"/>
      <c r="AO276" s="113"/>
      <c r="AP276" s="113"/>
      <c r="AQ276" s="113"/>
      <c r="AR276" s="113"/>
      <c r="AS276" s="113"/>
      <c r="AT276" s="113"/>
      <c r="AU276" s="113"/>
      <c r="AV276" s="113"/>
      <c r="AW276" s="113"/>
      <c r="AX276" s="113"/>
      <c r="AY276" s="113"/>
      <c r="AZ276" s="113"/>
      <c r="BA276" s="113"/>
      <c r="BB276" s="113"/>
      <c r="BC276" s="113"/>
      <c r="BD276" s="113"/>
      <c r="BE276" s="113"/>
      <c r="BF276" s="113"/>
    </row>
    <row r="277" spans="1:58" ht="12" customHeight="1">
      <c r="A277" s="113"/>
      <c r="B277" s="113"/>
      <c r="C277" s="114"/>
      <c r="D277" s="115"/>
      <c r="E277" s="115"/>
      <c r="F277" s="115"/>
      <c r="G277" s="115"/>
      <c r="H277" s="115"/>
      <c r="I277" s="115"/>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c r="AG277" s="113"/>
      <c r="AH277" s="113"/>
      <c r="AI277" s="113"/>
      <c r="AJ277" s="113"/>
      <c r="AK277" s="113"/>
      <c r="AL277" s="113"/>
      <c r="AM277" s="113"/>
      <c r="AN277" s="113"/>
      <c r="AO277" s="113"/>
      <c r="AP277" s="113"/>
      <c r="AQ277" s="113"/>
      <c r="AR277" s="113"/>
      <c r="AS277" s="113"/>
      <c r="AT277" s="113"/>
      <c r="AU277" s="113"/>
      <c r="AV277" s="113"/>
      <c r="AW277" s="113"/>
      <c r="AX277" s="113"/>
      <c r="AY277" s="113"/>
      <c r="AZ277" s="113"/>
      <c r="BA277" s="113"/>
      <c r="BB277" s="113"/>
      <c r="BC277" s="113"/>
      <c r="BD277" s="113"/>
      <c r="BE277" s="113"/>
      <c r="BF277" s="113"/>
    </row>
    <row r="278" spans="1:58" ht="12" customHeight="1">
      <c r="A278" s="113"/>
      <c r="B278" s="113"/>
      <c r="C278" s="114"/>
      <c r="D278" s="115"/>
      <c r="E278" s="115"/>
      <c r="F278" s="115"/>
      <c r="G278" s="115"/>
      <c r="H278" s="115"/>
      <c r="I278" s="115"/>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c r="AG278" s="113"/>
      <c r="AH278" s="113"/>
      <c r="AI278" s="113"/>
      <c r="AJ278" s="113"/>
      <c r="AK278" s="113"/>
      <c r="AL278" s="113"/>
      <c r="AM278" s="113"/>
      <c r="AN278" s="113"/>
      <c r="AO278" s="113"/>
      <c r="AP278" s="113"/>
      <c r="AQ278" s="113"/>
      <c r="AR278" s="113"/>
      <c r="AS278" s="113"/>
      <c r="AT278" s="113"/>
      <c r="AU278" s="113"/>
      <c r="AV278" s="113"/>
      <c r="AW278" s="113"/>
      <c r="AX278" s="113"/>
      <c r="AY278" s="113"/>
      <c r="AZ278" s="113"/>
      <c r="BA278" s="113"/>
      <c r="BB278" s="113"/>
      <c r="BC278" s="113"/>
      <c r="BD278" s="113"/>
      <c r="BE278" s="113"/>
      <c r="BF278" s="113"/>
    </row>
    <row r="279" spans="1:58" ht="12" customHeight="1">
      <c r="A279" s="113"/>
      <c r="B279" s="113"/>
      <c r="C279" s="114"/>
      <c r="D279" s="115"/>
      <c r="E279" s="115"/>
      <c r="F279" s="115"/>
      <c r="G279" s="115"/>
      <c r="H279" s="115"/>
      <c r="I279" s="115"/>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c r="AG279" s="113"/>
      <c r="AH279" s="113"/>
      <c r="AI279" s="113"/>
      <c r="AJ279" s="113"/>
      <c r="AK279" s="113"/>
      <c r="AL279" s="113"/>
      <c r="AM279" s="113"/>
      <c r="AN279" s="113"/>
      <c r="AO279" s="113"/>
      <c r="AP279" s="113"/>
      <c r="AQ279" s="113"/>
      <c r="AR279" s="113"/>
      <c r="AS279" s="113"/>
      <c r="AT279" s="113"/>
      <c r="AU279" s="113"/>
      <c r="AV279" s="113"/>
      <c r="AW279" s="113"/>
      <c r="AX279" s="113"/>
      <c r="AY279" s="113"/>
      <c r="AZ279" s="113"/>
      <c r="BA279" s="113"/>
      <c r="BB279" s="113"/>
      <c r="BC279" s="113"/>
      <c r="BD279" s="113"/>
      <c r="BE279" s="113"/>
      <c r="BF279" s="113"/>
    </row>
    <row r="280" spans="1:58" ht="12" customHeight="1">
      <c r="A280" s="113"/>
      <c r="B280" s="113"/>
      <c r="C280" s="114"/>
      <c r="D280" s="115"/>
      <c r="E280" s="115"/>
      <c r="F280" s="115"/>
      <c r="G280" s="115"/>
      <c r="H280" s="115"/>
      <c r="I280" s="115"/>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c r="AG280" s="113"/>
      <c r="AH280" s="113"/>
      <c r="AI280" s="113"/>
      <c r="AJ280" s="113"/>
      <c r="AK280" s="113"/>
      <c r="AL280" s="113"/>
      <c r="AM280" s="113"/>
      <c r="AN280" s="113"/>
      <c r="AO280" s="113"/>
      <c r="AP280" s="113"/>
      <c r="AQ280" s="113"/>
      <c r="AR280" s="113"/>
      <c r="AS280" s="113"/>
      <c r="AT280" s="113"/>
      <c r="AU280" s="113"/>
      <c r="AV280" s="113"/>
      <c r="AW280" s="113"/>
      <c r="AX280" s="113"/>
      <c r="AY280" s="113"/>
      <c r="AZ280" s="113"/>
      <c r="BA280" s="113"/>
      <c r="BB280" s="113"/>
      <c r="BC280" s="113"/>
      <c r="BD280" s="113"/>
      <c r="BE280" s="113"/>
      <c r="BF280" s="113"/>
    </row>
    <row r="281" spans="1:58" ht="12" customHeight="1">
      <c r="A281" s="113"/>
      <c r="B281" s="113"/>
      <c r="C281" s="114"/>
      <c r="D281" s="115"/>
      <c r="E281" s="115"/>
      <c r="F281" s="115"/>
      <c r="G281" s="115"/>
      <c r="H281" s="115"/>
      <c r="I281" s="115"/>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13"/>
      <c r="AL281" s="113"/>
      <c r="AM281" s="113"/>
      <c r="AN281" s="113"/>
      <c r="AO281" s="113"/>
      <c r="AP281" s="113"/>
      <c r="AQ281" s="113"/>
      <c r="AR281" s="113"/>
      <c r="AS281" s="113"/>
      <c r="AT281" s="113"/>
      <c r="AU281" s="113"/>
      <c r="AV281" s="113"/>
      <c r="AW281" s="113"/>
      <c r="AX281" s="113"/>
      <c r="AY281" s="113"/>
      <c r="AZ281" s="113"/>
      <c r="BA281" s="113"/>
      <c r="BB281" s="113"/>
      <c r="BC281" s="113"/>
      <c r="BD281" s="113"/>
      <c r="BE281" s="113"/>
      <c r="BF281" s="113"/>
    </row>
    <row r="282" spans="1:58" ht="12" customHeight="1">
      <c r="A282" s="113"/>
      <c r="B282" s="113"/>
      <c r="C282" s="114"/>
      <c r="D282" s="115"/>
      <c r="E282" s="115"/>
      <c r="F282" s="115"/>
      <c r="G282" s="115"/>
      <c r="H282" s="115"/>
      <c r="I282" s="115"/>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3"/>
      <c r="AL282" s="113"/>
      <c r="AM282" s="113"/>
      <c r="AN282" s="113"/>
      <c r="AO282" s="113"/>
      <c r="AP282" s="113"/>
      <c r="AQ282" s="113"/>
      <c r="AR282" s="113"/>
      <c r="AS282" s="113"/>
      <c r="AT282" s="113"/>
      <c r="AU282" s="113"/>
      <c r="AV282" s="113"/>
      <c r="AW282" s="113"/>
      <c r="AX282" s="113"/>
      <c r="AY282" s="113"/>
      <c r="AZ282" s="113"/>
      <c r="BA282" s="113"/>
      <c r="BB282" s="113"/>
      <c r="BC282" s="113"/>
      <c r="BD282" s="113"/>
      <c r="BE282" s="113"/>
      <c r="BF282" s="113"/>
    </row>
    <row r="283" spans="1:58" ht="12" customHeight="1">
      <c r="A283" s="113"/>
      <c r="B283" s="113"/>
      <c r="C283" s="114"/>
      <c r="D283" s="115"/>
      <c r="E283" s="115"/>
      <c r="F283" s="115"/>
      <c r="G283" s="115"/>
      <c r="H283" s="115"/>
      <c r="I283" s="115"/>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13"/>
      <c r="AL283" s="113"/>
      <c r="AM283" s="113"/>
      <c r="AN283" s="113"/>
      <c r="AO283" s="113"/>
      <c r="AP283" s="113"/>
      <c r="AQ283" s="113"/>
      <c r="AR283" s="113"/>
      <c r="AS283" s="113"/>
      <c r="AT283" s="113"/>
      <c r="AU283" s="113"/>
      <c r="AV283" s="113"/>
      <c r="AW283" s="113"/>
      <c r="AX283" s="113"/>
      <c r="AY283" s="113"/>
      <c r="AZ283" s="113"/>
      <c r="BA283" s="113"/>
      <c r="BB283" s="113"/>
      <c r="BC283" s="113"/>
      <c r="BD283" s="113"/>
      <c r="BE283" s="113"/>
      <c r="BF283" s="113"/>
    </row>
    <row r="284" spans="1:58" ht="12" customHeight="1">
      <c r="A284" s="113"/>
      <c r="B284" s="113"/>
      <c r="C284" s="114"/>
      <c r="D284" s="115"/>
      <c r="E284" s="115"/>
      <c r="F284" s="115"/>
      <c r="G284" s="115"/>
      <c r="H284" s="115"/>
      <c r="I284" s="115"/>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c r="AG284" s="113"/>
      <c r="AH284" s="113"/>
      <c r="AI284" s="113"/>
      <c r="AJ284" s="113"/>
      <c r="AK284" s="113"/>
      <c r="AL284" s="113"/>
      <c r="AM284" s="113"/>
      <c r="AN284" s="113"/>
      <c r="AO284" s="113"/>
      <c r="AP284" s="113"/>
      <c r="AQ284" s="113"/>
      <c r="AR284" s="113"/>
      <c r="AS284" s="113"/>
      <c r="AT284" s="113"/>
      <c r="AU284" s="113"/>
      <c r="AV284" s="113"/>
      <c r="AW284" s="113"/>
      <c r="AX284" s="113"/>
      <c r="AY284" s="113"/>
      <c r="AZ284" s="113"/>
      <c r="BA284" s="113"/>
      <c r="BB284" s="113"/>
      <c r="BC284" s="113"/>
      <c r="BD284" s="113"/>
      <c r="BE284" s="113"/>
      <c r="BF284" s="113"/>
    </row>
    <row r="285" spans="1:58" ht="12" customHeight="1">
      <c r="A285" s="113"/>
      <c r="B285" s="113"/>
      <c r="C285" s="114"/>
      <c r="D285" s="115"/>
      <c r="E285" s="115"/>
      <c r="F285" s="115"/>
      <c r="G285" s="115"/>
      <c r="H285" s="115"/>
      <c r="I285" s="115"/>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3"/>
      <c r="AJ285" s="113"/>
      <c r="AK285" s="113"/>
      <c r="AL285" s="113"/>
      <c r="AM285" s="113"/>
      <c r="AN285" s="113"/>
      <c r="AO285" s="113"/>
      <c r="AP285" s="113"/>
      <c r="AQ285" s="113"/>
      <c r="AR285" s="113"/>
      <c r="AS285" s="113"/>
      <c r="AT285" s="113"/>
      <c r="AU285" s="113"/>
      <c r="AV285" s="113"/>
      <c r="AW285" s="113"/>
      <c r="AX285" s="113"/>
      <c r="AY285" s="113"/>
      <c r="AZ285" s="113"/>
      <c r="BA285" s="113"/>
      <c r="BB285" s="113"/>
      <c r="BC285" s="113"/>
      <c r="BD285" s="113"/>
      <c r="BE285" s="113"/>
      <c r="BF285" s="113"/>
    </row>
    <row r="286" spans="1:58" ht="12" customHeight="1">
      <c r="A286" s="113"/>
      <c r="B286" s="113"/>
      <c r="C286" s="114"/>
      <c r="D286" s="115"/>
      <c r="E286" s="115"/>
      <c r="F286" s="115"/>
      <c r="G286" s="115"/>
      <c r="H286" s="115"/>
      <c r="I286" s="115"/>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c r="AG286" s="113"/>
      <c r="AH286" s="113"/>
      <c r="AI286" s="113"/>
      <c r="AJ286" s="113"/>
      <c r="AK286" s="113"/>
      <c r="AL286" s="113"/>
      <c r="AM286" s="113"/>
      <c r="AN286" s="113"/>
      <c r="AO286" s="113"/>
      <c r="AP286" s="113"/>
      <c r="AQ286" s="113"/>
      <c r="AR286" s="113"/>
      <c r="AS286" s="113"/>
      <c r="AT286" s="113"/>
      <c r="AU286" s="113"/>
      <c r="AV286" s="113"/>
      <c r="AW286" s="113"/>
      <c r="AX286" s="113"/>
      <c r="AY286" s="113"/>
      <c r="AZ286" s="113"/>
      <c r="BA286" s="113"/>
      <c r="BB286" s="113"/>
      <c r="BC286" s="113"/>
      <c r="BD286" s="113"/>
      <c r="BE286" s="113"/>
      <c r="BF286" s="113"/>
    </row>
    <row r="287" spans="1:58" ht="12" customHeight="1">
      <c r="A287" s="113"/>
      <c r="B287" s="113"/>
      <c r="C287" s="114"/>
      <c r="D287" s="115"/>
      <c r="E287" s="115"/>
      <c r="F287" s="115"/>
      <c r="G287" s="115"/>
      <c r="H287" s="115"/>
      <c r="I287" s="115"/>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13"/>
      <c r="AL287" s="113"/>
      <c r="AM287" s="113"/>
      <c r="AN287" s="113"/>
      <c r="AO287" s="113"/>
      <c r="AP287" s="113"/>
      <c r="AQ287" s="113"/>
      <c r="AR287" s="113"/>
      <c r="AS287" s="113"/>
      <c r="AT287" s="113"/>
      <c r="AU287" s="113"/>
      <c r="AV287" s="113"/>
      <c r="AW287" s="113"/>
      <c r="AX287" s="113"/>
      <c r="AY287" s="113"/>
      <c r="AZ287" s="113"/>
      <c r="BA287" s="113"/>
      <c r="BB287" s="113"/>
      <c r="BC287" s="113"/>
      <c r="BD287" s="113"/>
      <c r="BE287" s="113"/>
      <c r="BF287" s="113"/>
    </row>
    <row r="288" spans="1:58" ht="12" customHeight="1">
      <c r="A288" s="113"/>
      <c r="B288" s="113"/>
      <c r="C288" s="114"/>
      <c r="D288" s="115"/>
      <c r="E288" s="115"/>
      <c r="F288" s="115"/>
      <c r="G288" s="115"/>
      <c r="H288" s="115"/>
      <c r="I288" s="115"/>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3"/>
      <c r="AL288" s="113"/>
      <c r="AM288" s="113"/>
      <c r="AN288" s="113"/>
      <c r="AO288" s="113"/>
      <c r="AP288" s="113"/>
      <c r="AQ288" s="113"/>
      <c r="AR288" s="113"/>
      <c r="AS288" s="113"/>
      <c r="AT288" s="113"/>
      <c r="AU288" s="113"/>
      <c r="AV288" s="113"/>
      <c r="AW288" s="113"/>
      <c r="AX288" s="113"/>
      <c r="AY288" s="113"/>
      <c r="AZ288" s="113"/>
      <c r="BA288" s="113"/>
      <c r="BB288" s="113"/>
      <c r="BC288" s="113"/>
      <c r="BD288" s="113"/>
      <c r="BE288" s="113"/>
      <c r="BF288" s="113"/>
    </row>
    <row r="289" spans="1:58" ht="12" customHeight="1">
      <c r="A289" s="113"/>
      <c r="B289" s="113"/>
      <c r="C289" s="114"/>
      <c r="D289" s="115"/>
      <c r="E289" s="115"/>
      <c r="F289" s="115"/>
      <c r="G289" s="115"/>
      <c r="H289" s="115"/>
      <c r="I289" s="115"/>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3"/>
      <c r="AL289" s="113"/>
      <c r="AM289" s="113"/>
      <c r="AN289" s="113"/>
      <c r="AO289" s="113"/>
      <c r="AP289" s="113"/>
      <c r="AQ289" s="113"/>
      <c r="AR289" s="113"/>
      <c r="AS289" s="113"/>
      <c r="AT289" s="113"/>
      <c r="AU289" s="113"/>
      <c r="AV289" s="113"/>
      <c r="AW289" s="113"/>
      <c r="AX289" s="113"/>
      <c r="AY289" s="113"/>
      <c r="AZ289" s="113"/>
      <c r="BA289" s="113"/>
      <c r="BB289" s="113"/>
      <c r="BC289" s="113"/>
      <c r="BD289" s="113"/>
      <c r="BE289" s="113"/>
      <c r="BF289" s="113"/>
    </row>
    <row r="290" spans="1:58" ht="12" customHeight="1">
      <c r="A290" s="113"/>
      <c r="B290" s="113"/>
      <c r="C290" s="114"/>
      <c r="D290" s="115"/>
      <c r="E290" s="115"/>
      <c r="F290" s="115"/>
      <c r="G290" s="115"/>
      <c r="H290" s="115"/>
      <c r="I290" s="115"/>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c r="AG290" s="113"/>
      <c r="AH290" s="113"/>
      <c r="AI290" s="113"/>
      <c r="AJ290" s="113"/>
      <c r="AK290" s="113"/>
      <c r="AL290" s="113"/>
      <c r="AM290" s="113"/>
      <c r="AN290" s="113"/>
      <c r="AO290" s="113"/>
      <c r="AP290" s="113"/>
      <c r="AQ290" s="113"/>
      <c r="AR290" s="113"/>
      <c r="AS290" s="113"/>
      <c r="AT290" s="113"/>
      <c r="AU290" s="113"/>
      <c r="AV290" s="113"/>
      <c r="AW290" s="113"/>
      <c r="AX290" s="113"/>
      <c r="AY290" s="113"/>
      <c r="AZ290" s="113"/>
      <c r="BA290" s="113"/>
      <c r="BB290" s="113"/>
      <c r="BC290" s="113"/>
      <c r="BD290" s="113"/>
      <c r="BE290" s="113"/>
      <c r="BF290" s="113"/>
    </row>
    <row r="291" spans="1:58" ht="12" customHeight="1">
      <c r="A291" s="113"/>
      <c r="B291" s="113"/>
      <c r="C291" s="114"/>
      <c r="D291" s="115"/>
      <c r="E291" s="115"/>
      <c r="F291" s="115"/>
      <c r="G291" s="115"/>
      <c r="H291" s="115"/>
      <c r="I291" s="115"/>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c r="AG291" s="113"/>
      <c r="AH291" s="113"/>
      <c r="AI291" s="113"/>
      <c r="AJ291" s="113"/>
      <c r="AK291" s="113"/>
      <c r="AL291" s="113"/>
      <c r="AM291" s="113"/>
      <c r="AN291" s="113"/>
      <c r="AO291" s="113"/>
      <c r="AP291" s="113"/>
      <c r="AQ291" s="113"/>
      <c r="AR291" s="113"/>
      <c r="AS291" s="113"/>
      <c r="AT291" s="113"/>
      <c r="AU291" s="113"/>
      <c r="AV291" s="113"/>
      <c r="AW291" s="113"/>
      <c r="AX291" s="113"/>
      <c r="AY291" s="113"/>
      <c r="AZ291" s="113"/>
      <c r="BA291" s="113"/>
      <c r="BB291" s="113"/>
      <c r="BC291" s="113"/>
      <c r="BD291" s="113"/>
      <c r="BE291" s="113"/>
      <c r="BF291" s="113"/>
    </row>
    <row r="292" spans="1:58" ht="12" customHeight="1">
      <c r="A292" s="113"/>
      <c r="B292" s="113"/>
      <c r="C292" s="114"/>
      <c r="D292" s="115"/>
      <c r="E292" s="115"/>
      <c r="F292" s="115"/>
      <c r="G292" s="115"/>
      <c r="H292" s="115"/>
      <c r="I292" s="115"/>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c r="AG292" s="113"/>
      <c r="AH292" s="113"/>
      <c r="AI292" s="113"/>
      <c r="AJ292" s="113"/>
      <c r="AK292" s="113"/>
      <c r="AL292" s="113"/>
      <c r="AM292" s="113"/>
      <c r="AN292" s="113"/>
      <c r="AO292" s="113"/>
      <c r="AP292" s="113"/>
      <c r="AQ292" s="113"/>
      <c r="AR292" s="113"/>
      <c r="AS292" s="113"/>
      <c r="AT292" s="113"/>
      <c r="AU292" s="113"/>
      <c r="AV292" s="113"/>
      <c r="AW292" s="113"/>
      <c r="AX292" s="113"/>
      <c r="AY292" s="113"/>
      <c r="AZ292" s="113"/>
      <c r="BA292" s="113"/>
      <c r="BB292" s="113"/>
      <c r="BC292" s="113"/>
      <c r="BD292" s="113"/>
      <c r="BE292" s="113"/>
      <c r="BF292" s="113"/>
    </row>
    <row r="293" spans="1:58" ht="12" customHeight="1">
      <c r="A293" s="113"/>
      <c r="B293" s="113"/>
      <c r="C293" s="114"/>
      <c r="D293" s="115"/>
      <c r="E293" s="115"/>
      <c r="F293" s="115"/>
      <c r="G293" s="115"/>
      <c r="H293" s="115"/>
      <c r="I293" s="115"/>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c r="AG293" s="113"/>
      <c r="AH293" s="113"/>
      <c r="AI293" s="113"/>
      <c r="AJ293" s="113"/>
      <c r="AK293" s="113"/>
      <c r="AL293" s="113"/>
      <c r="AM293" s="113"/>
      <c r="AN293" s="113"/>
      <c r="AO293" s="113"/>
      <c r="AP293" s="113"/>
      <c r="AQ293" s="113"/>
      <c r="AR293" s="113"/>
      <c r="AS293" s="113"/>
      <c r="AT293" s="113"/>
      <c r="AU293" s="113"/>
      <c r="AV293" s="113"/>
      <c r="AW293" s="113"/>
      <c r="AX293" s="113"/>
      <c r="AY293" s="113"/>
      <c r="AZ293" s="113"/>
      <c r="BA293" s="113"/>
      <c r="BB293" s="113"/>
      <c r="BC293" s="113"/>
      <c r="BD293" s="113"/>
      <c r="BE293" s="113"/>
      <c r="BF293" s="113"/>
    </row>
    <row r="294" spans="1:58" ht="12" customHeight="1">
      <c r="A294" s="113"/>
      <c r="B294" s="113"/>
      <c r="C294" s="114"/>
      <c r="D294" s="115"/>
      <c r="E294" s="115"/>
      <c r="F294" s="115"/>
      <c r="G294" s="115"/>
      <c r="H294" s="115"/>
      <c r="I294" s="115"/>
      <c r="J294" s="113"/>
      <c r="K294" s="113"/>
      <c r="L294" s="113"/>
      <c r="M294" s="113"/>
      <c r="N294" s="113"/>
      <c r="O294" s="113"/>
      <c r="P294" s="113"/>
      <c r="Q294" s="113"/>
      <c r="R294" s="113"/>
      <c r="S294" s="113"/>
      <c r="T294" s="113"/>
      <c r="U294" s="113"/>
      <c r="V294" s="113"/>
      <c r="W294" s="113"/>
      <c r="X294" s="113"/>
      <c r="Y294" s="113"/>
      <c r="Z294" s="113"/>
      <c r="AA294" s="113"/>
      <c r="AB294" s="113"/>
      <c r="AC294" s="113"/>
      <c r="AD294" s="113"/>
      <c r="AE294" s="113"/>
      <c r="AF294" s="113"/>
      <c r="AG294" s="113"/>
      <c r="AH294" s="113"/>
      <c r="AI294" s="113"/>
      <c r="AJ294" s="113"/>
      <c r="AK294" s="113"/>
      <c r="AL294" s="113"/>
      <c r="AM294" s="113"/>
      <c r="AN294" s="113"/>
      <c r="AO294" s="113"/>
      <c r="AP294" s="113"/>
      <c r="AQ294" s="113"/>
      <c r="AR294" s="113"/>
      <c r="AS294" s="113"/>
      <c r="AT294" s="113"/>
      <c r="AU294" s="113"/>
      <c r="AV294" s="113"/>
      <c r="AW294" s="113"/>
      <c r="AX294" s="113"/>
      <c r="AY294" s="113"/>
      <c r="AZ294" s="113"/>
      <c r="BA294" s="113"/>
      <c r="BB294" s="113"/>
      <c r="BC294" s="113"/>
      <c r="BD294" s="113"/>
      <c r="BE294" s="113"/>
      <c r="BF294" s="113"/>
    </row>
    <row r="295" spans="1:58" ht="12" customHeight="1">
      <c r="A295" s="113"/>
      <c r="B295" s="113"/>
      <c r="C295" s="114"/>
      <c r="D295" s="115"/>
      <c r="E295" s="115"/>
      <c r="F295" s="115"/>
      <c r="G295" s="115"/>
      <c r="H295" s="115"/>
      <c r="I295" s="115"/>
      <c r="J295" s="113"/>
      <c r="K295" s="113"/>
      <c r="L295" s="113"/>
      <c r="M295" s="113"/>
      <c r="N295" s="113"/>
      <c r="O295" s="113"/>
      <c r="P295" s="113"/>
      <c r="Q295" s="113"/>
      <c r="R295" s="113"/>
      <c r="S295" s="113"/>
      <c r="T295" s="113"/>
      <c r="U295" s="113"/>
      <c r="V295" s="113"/>
      <c r="W295" s="113"/>
      <c r="X295" s="113"/>
      <c r="Y295" s="113"/>
      <c r="Z295" s="113"/>
      <c r="AA295" s="113"/>
      <c r="AB295" s="113"/>
      <c r="AC295" s="113"/>
      <c r="AD295" s="113"/>
      <c r="AE295" s="113"/>
      <c r="AF295" s="113"/>
      <c r="AG295" s="113"/>
      <c r="AH295" s="113"/>
      <c r="AI295" s="113"/>
      <c r="AJ295" s="113"/>
      <c r="AK295" s="113"/>
      <c r="AL295" s="113"/>
      <c r="AM295" s="113"/>
      <c r="AN295" s="113"/>
      <c r="AO295" s="113"/>
      <c r="AP295" s="113"/>
      <c r="AQ295" s="113"/>
      <c r="AR295" s="113"/>
      <c r="AS295" s="113"/>
      <c r="AT295" s="113"/>
      <c r="AU295" s="113"/>
      <c r="AV295" s="113"/>
      <c r="AW295" s="113"/>
      <c r="AX295" s="113"/>
      <c r="AY295" s="113"/>
      <c r="AZ295" s="113"/>
      <c r="BA295" s="113"/>
      <c r="BB295" s="113"/>
      <c r="BC295" s="113"/>
      <c r="BD295" s="113"/>
      <c r="BE295" s="113"/>
      <c r="BF295" s="113"/>
    </row>
    <row r="296" spans="1:58" ht="12" customHeight="1">
      <c r="A296" s="113"/>
      <c r="B296" s="113"/>
      <c r="C296" s="114"/>
      <c r="D296" s="115"/>
      <c r="E296" s="115"/>
      <c r="F296" s="115"/>
      <c r="G296" s="115"/>
      <c r="H296" s="115"/>
      <c r="I296" s="115"/>
      <c r="J296" s="113"/>
      <c r="K296" s="113"/>
      <c r="L296" s="113"/>
      <c r="M296" s="113"/>
      <c r="N296" s="113"/>
      <c r="O296" s="113"/>
      <c r="P296" s="113"/>
      <c r="Q296" s="113"/>
      <c r="R296" s="113"/>
      <c r="S296" s="113"/>
      <c r="T296" s="113"/>
      <c r="U296" s="113"/>
      <c r="V296" s="113"/>
      <c r="W296" s="113"/>
      <c r="X296" s="113"/>
      <c r="Y296" s="113"/>
      <c r="Z296" s="113"/>
      <c r="AA296" s="113"/>
      <c r="AB296" s="113"/>
      <c r="AC296" s="113"/>
      <c r="AD296" s="113"/>
      <c r="AE296" s="113"/>
      <c r="AF296" s="113"/>
      <c r="AG296" s="113"/>
      <c r="AH296" s="113"/>
      <c r="AI296" s="113"/>
      <c r="AJ296" s="113"/>
      <c r="AK296" s="113"/>
      <c r="AL296" s="113"/>
      <c r="AM296" s="113"/>
      <c r="AN296" s="113"/>
      <c r="AO296" s="113"/>
      <c r="AP296" s="113"/>
      <c r="AQ296" s="113"/>
      <c r="AR296" s="113"/>
      <c r="AS296" s="113"/>
      <c r="AT296" s="113"/>
      <c r="AU296" s="113"/>
      <c r="AV296" s="113"/>
      <c r="AW296" s="113"/>
      <c r="AX296" s="113"/>
      <c r="AY296" s="113"/>
      <c r="AZ296" s="113"/>
      <c r="BA296" s="113"/>
      <c r="BB296" s="113"/>
      <c r="BC296" s="113"/>
      <c r="BD296" s="113"/>
      <c r="BE296" s="113"/>
      <c r="BF296" s="113"/>
    </row>
    <row r="297" spans="1:58" ht="15.75" customHeight="1"/>
    <row r="298" spans="1:58" ht="15.75" customHeight="1"/>
    <row r="299" spans="1:58" ht="15.75" customHeight="1"/>
    <row r="300" spans="1:58" ht="15.75" customHeight="1"/>
    <row r="301" spans="1:58" ht="15.75" customHeight="1"/>
    <row r="302" spans="1:58" ht="15.75" customHeight="1"/>
    <row r="303" spans="1:58" ht="15.75" customHeight="1"/>
    <row r="304" spans="1:5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I96" xr:uid="{00000000-0009-0000-0000-000001000000}"/>
  <mergeCells count="4">
    <mergeCell ref="A2:I2"/>
    <mergeCell ref="A67:I67"/>
    <mergeCell ref="A86:I86"/>
    <mergeCell ref="A91:I9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showGridLines="0" workbookViewId="0">
      <pane ySplit="1" topLeftCell="A38" activePane="bottomLeft" state="frozen"/>
      <selection pane="bottomLeft" activeCell="B3" sqref="B3"/>
    </sheetView>
  </sheetViews>
  <sheetFormatPr baseColWidth="10" defaultColWidth="12.6640625" defaultRowHeight="15" customHeight="1" outlineLevelRow="2"/>
  <cols>
    <col min="1" max="1" width="22.6640625" customWidth="1"/>
    <col min="2" max="2" width="26.6640625" customWidth="1"/>
    <col min="3" max="3" width="76.5" customWidth="1"/>
    <col min="4" max="6" width="9.1640625" customWidth="1"/>
    <col min="7" max="23" width="8" customWidth="1"/>
    <col min="24" max="26" width="14.5" customWidth="1"/>
  </cols>
  <sheetData>
    <row r="1" spans="1:23" ht="30" customHeight="1">
      <c r="A1" s="116" t="s">
        <v>541</v>
      </c>
      <c r="B1" s="117" t="s">
        <v>542</v>
      </c>
      <c r="C1" s="118" t="s">
        <v>10</v>
      </c>
      <c r="D1" s="119"/>
      <c r="E1" s="119"/>
      <c r="F1" s="119"/>
      <c r="G1" s="119"/>
      <c r="H1" s="119"/>
      <c r="I1" s="119"/>
      <c r="J1" s="119"/>
      <c r="K1" s="119"/>
      <c r="L1" s="119"/>
      <c r="M1" s="119"/>
      <c r="N1" s="119"/>
      <c r="O1" s="119"/>
      <c r="P1" s="119"/>
      <c r="Q1" s="119"/>
      <c r="R1" s="119"/>
      <c r="S1" s="119"/>
      <c r="T1" s="119"/>
      <c r="U1" s="119"/>
      <c r="V1" s="119"/>
      <c r="W1" s="119"/>
    </row>
    <row r="2" spans="1:23" ht="12" customHeight="1">
      <c r="A2" s="179" t="s">
        <v>543</v>
      </c>
      <c r="B2" s="180"/>
      <c r="C2" s="181"/>
      <c r="D2" s="92"/>
      <c r="E2" s="92"/>
      <c r="F2" s="92"/>
      <c r="G2" s="92"/>
      <c r="H2" s="92"/>
      <c r="I2" s="92"/>
      <c r="J2" s="92"/>
      <c r="K2" s="92"/>
      <c r="L2" s="92"/>
      <c r="M2" s="92"/>
      <c r="N2" s="92"/>
      <c r="O2" s="92"/>
      <c r="P2" s="92"/>
      <c r="Q2" s="92"/>
      <c r="R2" s="92"/>
      <c r="S2" s="92"/>
      <c r="T2" s="92"/>
      <c r="U2" s="92"/>
      <c r="V2" s="92"/>
      <c r="W2" s="92"/>
    </row>
    <row r="3" spans="1:23" ht="112" outlineLevel="1">
      <c r="A3" s="120" t="s">
        <v>17</v>
      </c>
      <c r="B3" s="121" t="s">
        <v>18</v>
      </c>
      <c r="C3" s="122" t="s">
        <v>21</v>
      </c>
      <c r="D3" s="92"/>
      <c r="E3" s="92"/>
      <c r="F3" s="92"/>
      <c r="G3" s="92"/>
      <c r="H3" s="92"/>
      <c r="I3" s="92"/>
      <c r="J3" s="92"/>
      <c r="K3" s="92"/>
      <c r="L3" s="92"/>
      <c r="M3" s="92"/>
      <c r="N3" s="92"/>
      <c r="O3" s="92"/>
      <c r="P3" s="92"/>
      <c r="Q3" s="92"/>
      <c r="R3" s="92"/>
      <c r="S3" s="92"/>
      <c r="T3" s="92"/>
      <c r="U3" s="92"/>
      <c r="V3" s="92"/>
      <c r="W3" s="92"/>
    </row>
    <row r="4" spans="1:23" ht="126" outlineLevel="1">
      <c r="A4" s="120" t="s">
        <v>22</v>
      </c>
      <c r="B4" s="121" t="s">
        <v>23</v>
      </c>
      <c r="C4" s="122" t="s">
        <v>25</v>
      </c>
      <c r="D4" s="92"/>
      <c r="E4" s="92"/>
      <c r="F4" s="92"/>
      <c r="G4" s="92"/>
      <c r="H4" s="92"/>
      <c r="I4" s="92"/>
      <c r="J4" s="92"/>
      <c r="K4" s="92"/>
      <c r="L4" s="92"/>
      <c r="M4" s="92"/>
      <c r="N4" s="92"/>
      <c r="O4" s="92"/>
      <c r="P4" s="92"/>
      <c r="Q4" s="92"/>
      <c r="R4" s="92"/>
      <c r="S4" s="92"/>
      <c r="T4" s="92"/>
      <c r="U4" s="92"/>
      <c r="V4" s="92"/>
      <c r="W4" s="92"/>
    </row>
    <row r="5" spans="1:23" ht="56" outlineLevel="1">
      <c r="A5" s="120" t="s">
        <v>26</v>
      </c>
      <c r="B5" s="121" t="s">
        <v>27</v>
      </c>
      <c r="C5" s="122" t="s">
        <v>29</v>
      </c>
      <c r="D5" s="92"/>
      <c r="E5" s="92"/>
      <c r="F5" s="92"/>
      <c r="G5" s="92"/>
      <c r="H5" s="92"/>
      <c r="I5" s="92"/>
      <c r="J5" s="92"/>
      <c r="K5" s="92"/>
      <c r="L5" s="92"/>
      <c r="M5" s="92"/>
      <c r="N5" s="92"/>
      <c r="O5" s="92"/>
      <c r="P5" s="92"/>
      <c r="Q5" s="92"/>
      <c r="R5" s="92"/>
      <c r="S5" s="92"/>
      <c r="T5" s="92"/>
      <c r="U5" s="92"/>
      <c r="V5" s="92"/>
      <c r="W5" s="92"/>
    </row>
    <row r="6" spans="1:23" ht="293" outlineLevel="1">
      <c r="A6" s="120" t="s">
        <v>30</v>
      </c>
      <c r="B6" s="121" t="s">
        <v>31</v>
      </c>
      <c r="C6" s="122" t="s">
        <v>33</v>
      </c>
      <c r="D6" s="92"/>
      <c r="E6" s="92"/>
      <c r="F6" s="92"/>
      <c r="G6" s="92"/>
      <c r="H6" s="92"/>
      <c r="I6" s="92"/>
      <c r="J6" s="92"/>
      <c r="K6" s="92"/>
      <c r="L6" s="92"/>
      <c r="M6" s="92"/>
      <c r="N6" s="92"/>
      <c r="O6" s="92"/>
      <c r="P6" s="92"/>
      <c r="Q6" s="92"/>
      <c r="R6" s="92"/>
      <c r="S6" s="92"/>
      <c r="T6" s="92"/>
      <c r="U6" s="92"/>
      <c r="V6" s="92"/>
      <c r="W6" s="92"/>
    </row>
    <row r="7" spans="1:23" ht="56" outlineLevel="1">
      <c r="A7" s="120" t="s">
        <v>34</v>
      </c>
      <c r="B7" s="121" t="s">
        <v>35</v>
      </c>
      <c r="C7" s="122" t="s">
        <v>37</v>
      </c>
      <c r="D7" s="92"/>
      <c r="E7" s="92"/>
      <c r="F7" s="92"/>
      <c r="G7" s="92"/>
      <c r="H7" s="92"/>
      <c r="I7" s="92"/>
      <c r="J7" s="92"/>
      <c r="K7" s="92"/>
      <c r="L7" s="92"/>
      <c r="M7" s="92"/>
      <c r="N7" s="92"/>
      <c r="O7" s="92"/>
      <c r="P7" s="92"/>
      <c r="Q7" s="92"/>
      <c r="R7" s="92"/>
      <c r="S7" s="92"/>
      <c r="T7" s="92"/>
      <c r="U7" s="92"/>
      <c r="V7" s="92"/>
      <c r="W7" s="92"/>
    </row>
    <row r="8" spans="1:23" ht="12" customHeight="1">
      <c r="A8" s="177" t="s">
        <v>38</v>
      </c>
      <c r="B8" s="171"/>
      <c r="C8" s="172"/>
      <c r="D8" s="92"/>
      <c r="E8" s="92"/>
      <c r="F8" s="92"/>
      <c r="G8" s="92"/>
      <c r="H8" s="92"/>
      <c r="I8" s="92"/>
      <c r="J8" s="92"/>
      <c r="K8" s="92"/>
      <c r="L8" s="92"/>
      <c r="M8" s="92"/>
      <c r="N8" s="92"/>
      <c r="O8" s="92"/>
      <c r="P8" s="92"/>
      <c r="Q8" s="92"/>
      <c r="R8" s="92"/>
      <c r="S8" s="92"/>
      <c r="T8" s="92"/>
      <c r="U8" s="92"/>
      <c r="V8" s="92"/>
      <c r="W8" s="92"/>
    </row>
    <row r="9" spans="1:23" ht="14" outlineLevel="2">
      <c r="A9" s="120" t="s">
        <v>39</v>
      </c>
      <c r="B9" s="121" t="s">
        <v>40</v>
      </c>
      <c r="C9" s="123" t="s">
        <v>44</v>
      </c>
      <c r="D9" s="107"/>
      <c r="E9" s="107"/>
      <c r="F9" s="107"/>
      <c r="G9" s="107"/>
      <c r="H9" s="107"/>
      <c r="I9" s="107"/>
      <c r="J9" s="107"/>
      <c r="K9" s="107"/>
      <c r="L9" s="107"/>
      <c r="M9" s="107"/>
      <c r="N9" s="107"/>
      <c r="O9" s="107"/>
      <c r="P9" s="107"/>
      <c r="Q9" s="107"/>
      <c r="R9" s="107"/>
      <c r="S9" s="107"/>
      <c r="T9" s="107"/>
      <c r="U9" s="107"/>
      <c r="V9" s="107"/>
      <c r="W9" s="107"/>
    </row>
    <row r="10" spans="1:23" ht="42" outlineLevel="2">
      <c r="A10" s="120" t="s">
        <v>45</v>
      </c>
      <c r="B10" s="124" t="s">
        <v>46</v>
      </c>
      <c r="C10" s="123" t="s">
        <v>50</v>
      </c>
      <c r="D10" s="107"/>
      <c r="E10" s="107"/>
      <c r="F10" s="107"/>
      <c r="G10" s="107"/>
      <c r="H10" s="107"/>
      <c r="I10" s="107"/>
      <c r="J10" s="107"/>
      <c r="K10" s="107"/>
      <c r="L10" s="107"/>
      <c r="M10" s="107"/>
      <c r="N10" s="107"/>
      <c r="O10" s="107"/>
      <c r="P10" s="107"/>
      <c r="Q10" s="107"/>
      <c r="R10" s="107"/>
      <c r="S10" s="107"/>
      <c r="T10" s="107"/>
      <c r="U10" s="107"/>
      <c r="V10" s="107"/>
      <c r="W10" s="107"/>
    </row>
    <row r="11" spans="1:23" ht="28" outlineLevel="2">
      <c r="A11" s="120" t="s">
        <v>51</v>
      </c>
      <c r="B11" s="124" t="s">
        <v>52</v>
      </c>
      <c r="C11" s="123" t="s">
        <v>55</v>
      </c>
      <c r="D11" s="107"/>
      <c r="E11" s="107"/>
      <c r="F11" s="107"/>
      <c r="G11" s="107"/>
      <c r="H11" s="107"/>
      <c r="I11" s="107"/>
      <c r="J11" s="107"/>
      <c r="K11" s="107"/>
      <c r="L11" s="107"/>
      <c r="M11" s="107"/>
      <c r="N11" s="107"/>
      <c r="O11" s="107"/>
      <c r="P11" s="107"/>
      <c r="Q11" s="107"/>
      <c r="R11" s="107"/>
      <c r="S11" s="107"/>
      <c r="T11" s="107"/>
      <c r="U11" s="107"/>
      <c r="V11" s="107"/>
      <c r="W11" s="107"/>
    </row>
    <row r="12" spans="1:23" ht="28" outlineLevel="2">
      <c r="A12" s="120" t="s">
        <v>56</v>
      </c>
      <c r="B12" s="124" t="s">
        <v>57</v>
      </c>
      <c r="C12" s="123" t="s">
        <v>59</v>
      </c>
      <c r="D12" s="107"/>
      <c r="E12" s="107"/>
      <c r="F12" s="107"/>
      <c r="G12" s="107"/>
      <c r="H12" s="107"/>
      <c r="I12" s="107"/>
      <c r="J12" s="107"/>
      <c r="K12" s="107"/>
      <c r="L12" s="107"/>
      <c r="M12" s="107"/>
      <c r="N12" s="107"/>
      <c r="O12" s="107"/>
      <c r="P12" s="107"/>
      <c r="Q12" s="107"/>
      <c r="R12" s="107"/>
      <c r="S12" s="107"/>
      <c r="T12" s="107"/>
      <c r="U12" s="107"/>
      <c r="V12" s="107"/>
      <c r="W12" s="107"/>
    </row>
    <row r="13" spans="1:23" ht="28" outlineLevel="2">
      <c r="A13" s="120" t="s">
        <v>60</v>
      </c>
      <c r="B13" s="124" t="s">
        <v>61</v>
      </c>
      <c r="C13" s="123" t="s">
        <v>64</v>
      </c>
      <c r="D13" s="107"/>
      <c r="E13" s="107"/>
      <c r="F13" s="107"/>
      <c r="G13" s="107"/>
      <c r="H13" s="107"/>
      <c r="I13" s="107"/>
      <c r="J13" s="107"/>
      <c r="K13" s="107"/>
      <c r="L13" s="107"/>
      <c r="M13" s="107"/>
      <c r="N13" s="107"/>
      <c r="O13" s="107"/>
      <c r="P13" s="107"/>
      <c r="Q13" s="107"/>
      <c r="R13" s="107"/>
      <c r="S13" s="107"/>
      <c r="T13" s="107"/>
      <c r="U13" s="107"/>
      <c r="V13" s="107"/>
      <c r="W13" s="107"/>
    </row>
    <row r="14" spans="1:23" ht="28" outlineLevel="2">
      <c r="A14" s="120" t="s">
        <v>65</v>
      </c>
      <c r="B14" s="124" t="s">
        <v>66</v>
      </c>
      <c r="C14" s="123" t="s">
        <v>69</v>
      </c>
      <c r="D14" s="107"/>
      <c r="E14" s="107"/>
      <c r="F14" s="107"/>
      <c r="G14" s="107"/>
      <c r="H14" s="107"/>
      <c r="I14" s="107"/>
      <c r="J14" s="107"/>
      <c r="K14" s="107"/>
      <c r="L14" s="107"/>
      <c r="M14" s="107"/>
      <c r="N14" s="107"/>
      <c r="O14" s="107"/>
      <c r="P14" s="107"/>
      <c r="Q14" s="107"/>
      <c r="R14" s="107"/>
      <c r="S14" s="107"/>
      <c r="T14" s="107"/>
      <c r="U14" s="107"/>
      <c r="V14" s="107"/>
      <c r="W14" s="107"/>
    </row>
    <row r="15" spans="1:23" ht="56" outlineLevel="2">
      <c r="A15" s="120" t="s">
        <v>70</v>
      </c>
      <c r="B15" s="124" t="s">
        <v>71</v>
      </c>
      <c r="C15" s="123" t="s">
        <v>73</v>
      </c>
      <c r="D15" s="107"/>
      <c r="E15" s="107"/>
      <c r="F15" s="107"/>
      <c r="G15" s="107"/>
      <c r="H15" s="107"/>
      <c r="I15" s="107"/>
      <c r="J15" s="107"/>
      <c r="K15" s="107"/>
      <c r="L15" s="107"/>
      <c r="M15" s="107"/>
      <c r="N15" s="107"/>
      <c r="O15" s="107"/>
      <c r="P15" s="107"/>
      <c r="Q15" s="107"/>
      <c r="R15" s="107"/>
      <c r="S15" s="107"/>
      <c r="T15" s="107"/>
      <c r="U15" s="107"/>
      <c r="V15" s="107"/>
      <c r="W15" s="107"/>
    </row>
    <row r="16" spans="1:23" ht="28" outlineLevel="2">
      <c r="A16" s="125" t="s">
        <v>74</v>
      </c>
      <c r="B16" s="126" t="s">
        <v>75</v>
      </c>
      <c r="C16" s="127" t="s">
        <v>77</v>
      </c>
      <c r="D16" s="107"/>
      <c r="E16" s="107"/>
      <c r="F16" s="107"/>
      <c r="G16" s="107"/>
      <c r="H16" s="107"/>
      <c r="I16" s="107"/>
      <c r="J16" s="107"/>
      <c r="K16" s="107"/>
      <c r="L16" s="107"/>
      <c r="M16" s="107"/>
      <c r="N16" s="107"/>
      <c r="O16" s="107"/>
      <c r="P16" s="107"/>
      <c r="Q16" s="107"/>
      <c r="R16" s="107"/>
      <c r="S16" s="107"/>
      <c r="T16" s="107"/>
      <c r="U16" s="107"/>
      <c r="V16" s="107"/>
      <c r="W16" s="107"/>
    </row>
    <row r="17" spans="1:23" ht="28" outlineLevel="2">
      <c r="A17" s="125" t="s">
        <v>78</v>
      </c>
      <c r="B17" s="126" t="s">
        <v>79</v>
      </c>
      <c r="C17" s="127" t="s">
        <v>81</v>
      </c>
      <c r="D17" s="107"/>
      <c r="E17" s="107"/>
      <c r="F17" s="107"/>
      <c r="G17" s="107"/>
      <c r="H17" s="107"/>
      <c r="I17" s="107"/>
      <c r="J17" s="107"/>
      <c r="K17" s="107"/>
      <c r="L17" s="107"/>
      <c r="M17" s="107"/>
      <c r="N17" s="107"/>
      <c r="O17" s="107"/>
      <c r="P17" s="107"/>
      <c r="Q17" s="107"/>
      <c r="R17" s="107"/>
      <c r="S17" s="107"/>
      <c r="T17" s="107"/>
      <c r="U17" s="107"/>
      <c r="V17" s="107"/>
      <c r="W17" s="107"/>
    </row>
    <row r="18" spans="1:23" ht="42" outlineLevel="2">
      <c r="A18" s="125" t="s">
        <v>82</v>
      </c>
      <c r="B18" s="126" t="s">
        <v>83</v>
      </c>
      <c r="C18" s="127" t="s">
        <v>85</v>
      </c>
      <c r="D18" s="107"/>
      <c r="E18" s="107"/>
      <c r="F18" s="107"/>
      <c r="G18" s="107"/>
      <c r="H18" s="107"/>
      <c r="I18" s="107"/>
      <c r="J18" s="107"/>
      <c r="K18" s="107"/>
      <c r="L18" s="107"/>
      <c r="M18" s="107"/>
      <c r="N18" s="107"/>
      <c r="O18" s="107"/>
      <c r="P18" s="107"/>
      <c r="Q18" s="107"/>
      <c r="R18" s="107"/>
      <c r="S18" s="107"/>
      <c r="T18" s="107"/>
      <c r="U18" s="107"/>
      <c r="V18" s="107"/>
      <c r="W18" s="107"/>
    </row>
    <row r="19" spans="1:23" ht="28" outlineLevel="2">
      <c r="A19" s="125" t="s">
        <v>86</v>
      </c>
      <c r="B19" s="126" t="s">
        <v>87</v>
      </c>
      <c r="C19" s="127" t="s">
        <v>544</v>
      </c>
      <c r="D19" s="107"/>
      <c r="E19" s="107"/>
      <c r="F19" s="107"/>
      <c r="G19" s="107"/>
      <c r="H19" s="107"/>
      <c r="I19" s="107"/>
      <c r="J19" s="107"/>
      <c r="K19" s="107"/>
      <c r="L19" s="107"/>
      <c r="M19" s="107"/>
      <c r="N19" s="107"/>
      <c r="O19" s="107"/>
      <c r="P19" s="107"/>
      <c r="Q19" s="107"/>
      <c r="R19" s="107"/>
      <c r="S19" s="107"/>
      <c r="T19" s="107"/>
      <c r="U19" s="107"/>
      <c r="V19" s="107"/>
      <c r="W19" s="107"/>
    </row>
    <row r="20" spans="1:23" ht="42" outlineLevel="2">
      <c r="A20" s="125" t="s">
        <v>90</v>
      </c>
      <c r="B20" s="126" t="s">
        <v>91</v>
      </c>
      <c r="C20" s="127" t="s">
        <v>95</v>
      </c>
      <c r="D20" s="107"/>
      <c r="E20" s="107"/>
      <c r="F20" s="107"/>
      <c r="G20" s="107"/>
      <c r="H20" s="107"/>
      <c r="I20" s="107"/>
      <c r="J20" s="107"/>
      <c r="K20" s="107"/>
      <c r="L20" s="107"/>
      <c r="M20" s="107"/>
      <c r="N20" s="107"/>
      <c r="O20" s="107"/>
      <c r="P20" s="107"/>
      <c r="Q20" s="107"/>
      <c r="R20" s="107"/>
      <c r="S20" s="107"/>
      <c r="T20" s="107"/>
      <c r="U20" s="107"/>
      <c r="V20" s="107"/>
      <c r="W20" s="107"/>
    </row>
    <row r="21" spans="1:23" ht="15.75" customHeight="1" outlineLevel="2">
      <c r="A21" s="125" t="s">
        <v>96</v>
      </c>
      <c r="B21" s="126" t="s">
        <v>97</v>
      </c>
      <c r="C21" s="127" t="s">
        <v>98</v>
      </c>
      <c r="D21" s="107"/>
      <c r="E21" s="107"/>
      <c r="F21" s="107"/>
      <c r="G21" s="107"/>
      <c r="H21" s="107"/>
      <c r="I21" s="107"/>
      <c r="J21" s="107"/>
      <c r="K21" s="107"/>
      <c r="L21" s="107"/>
      <c r="M21" s="107"/>
      <c r="N21" s="107"/>
      <c r="O21" s="107"/>
      <c r="P21" s="107"/>
      <c r="Q21" s="107"/>
      <c r="R21" s="107"/>
      <c r="S21" s="107"/>
      <c r="T21" s="107"/>
      <c r="U21" s="107"/>
      <c r="V21" s="107"/>
      <c r="W21" s="107"/>
    </row>
    <row r="22" spans="1:23" ht="15.75" customHeight="1" outlineLevel="2">
      <c r="A22" s="125" t="s">
        <v>99</v>
      </c>
      <c r="B22" s="126" t="s">
        <v>100</v>
      </c>
      <c r="C22" s="127" t="s">
        <v>102</v>
      </c>
      <c r="D22" s="107"/>
      <c r="E22" s="107"/>
      <c r="F22" s="107"/>
      <c r="G22" s="107"/>
      <c r="H22" s="107"/>
      <c r="I22" s="107"/>
      <c r="J22" s="107"/>
      <c r="K22" s="107"/>
      <c r="L22" s="107"/>
      <c r="M22" s="107"/>
      <c r="N22" s="107"/>
      <c r="O22" s="107"/>
      <c r="P22" s="107"/>
      <c r="Q22" s="107"/>
      <c r="R22" s="107"/>
      <c r="S22" s="107"/>
      <c r="T22" s="107"/>
      <c r="U22" s="107"/>
      <c r="V22" s="107"/>
      <c r="W22" s="107"/>
    </row>
    <row r="23" spans="1:23" ht="15.75" customHeight="1" outlineLevel="2">
      <c r="A23" s="125" t="s">
        <v>103</v>
      </c>
      <c r="B23" s="126" t="s">
        <v>104</v>
      </c>
      <c r="C23" s="127" t="s">
        <v>107</v>
      </c>
      <c r="D23" s="107"/>
      <c r="E23" s="107"/>
      <c r="F23" s="107"/>
      <c r="G23" s="107"/>
      <c r="H23" s="107"/>
      <c r="I23" s="107"/>
      <c r="J23" s="107"/>
      <c r="K23" s="107"/>
      <c r="L23" s="107"/>
      <c r="M23" s="107"/>
      <c r="N23" s="107"/>
      <c r="O23" s="107"/>
      <c r="P23" s="107"/>
      <c r="Q23" s="107"/>
      <c r="R23" s="107"/>
      <c r="S23" s="107"/>
      <c r="T23" s="107"/>
      <c r="U23" s="107"/>
      <c r="V23" s="107"/>
      <c r="W23" s="107"/>
    </row>
    <row r="24" spans="1:23" ht="15.75" customHeight="1" outlineLevel="2">
      <c r="A24" s="125" t="s">
        <v>108</v>
      </c>
      <c r="B24" s="126" t="s">
        <v>109</v>
      </c>
      <c r="C24" s="127" t="s">
        <v>112</v>
      </c>
      <c r="D24" s="107"/>
      <c r="E24" s="107"/>
      <c r="F24" s="107"/>
      <c r="G24" s="107"/>
      <c r="H24" s="107"/>
      <c r="I24" s="107"/>
      <c r="J24" s="107"/>
      <c r="K24" s="107"/>
      <c r="L24" s="107"/>
      <c r="M24" s="107"/>
      <c r="N24" s="107"/>
      <c r="O24" s="107"/>
      <c r="P24" s="107"/>
      <c r="Q24" s="107"/>
      <c r="R24" s="107"/>
      <c r="S24" s="107"/>
      <c r="T24" s="107"/>
      <c r="U24" s="107"/>
      <c r="V24" s="107"/>
      <c r="W24" s="107"/>
    </row>
    <row r="25" spans="1:23" ht="15.75" customHeight="1" outlineLevel="2">
      <c r="A25" s="125" t="s">
        <v>113</v>
      </c>
      <c r="B25" s="126" t="s">
        <v>114</v>
      </c>
      <c r="C25" s="127" t="s">
        <v>116</v>
      </c>
      <c r="D25" s="107"/>
      <c r="E25" s="107"/>
      <c r="F25" s="107"/>
      <c r="G25" s="107"/>
      <c r="H25" s="107"/>
      <c r="I25" s="107"/>
      <c r="J25" s="107"/>
      <c r="K25" s="107"/>
      <c r="L25" s="107"/>
      <c r="M25" s="107"/>
      <c r="N25" s="107"/>
      <c r="O25" s="107"/>
      <c r="P25" s="107"/>
      <c r="Q25" s="107"/>
      <c r="R25" s="107"/>
      <c r="S25" s="107"/>
      <c r="T25" s="107"/>
      <c r="U25" s="107"/>
      <c r="V25" s="107"/>
      <c r="W25" s="107"/>
    </row>
    <row r="26" spans="1:23" ht="15.75" customHeight="1" outlineLevel="2">
      <c r="A26" s="125" t="s">
        <v>117</v>
      </c>
      <c r="B26" s="126" t="s">
        <v>118</v>
      </c>
      <c r="C26" s="127" t="s">
        <v>120</v>
      </c>
      <c r="D26" s="107"/>
      <c r="E26" s="107"/>
      <c r="F26" s="107"/>
      <c r="G26" s="107"/>
      <c r="H26" s="107"/>
      <c r="I26" s="107"/>
      <c r="J26" s="107"/>
      <c r="K26" s="107"/>
      <c r="L26" s="107"/>
      <c r="M26" s="107"/>
      <c r="N26" s="107"/>
      <c r="O26" s="107"/>
      <c r="P26" s="107"/>
      <c r="Q26" s="107"/>
      <c r="R26" s="107"/>
      <c r="S26" s="107"/>
      <c r="T26" s="107"/>
      <c r="U26" s="107"/>
      <c r="V26" s="107"/>
      <c r="W26" s="107"/>
    </row>
    <row r="27" spans="1:23" ht="15.75" customHeight="1" outlineLevel="2">
      <c r="A27" s="125" t="s">
        <v>121</v>
      </c>
      <c r="B27" s="126" t="s">
        <v>122</v>
      </c>
      <c r="C27" s="127" t="s">
        <v>124</v>
      </c>
      <c r="D27" s="107"/>
      <c r="E27" s="107"/>
      <c r="F27" s="107"/>
      <c r="G27" s="107"/>
      <c r="H27" s="107"/>
      <c r="I27" s="107"/>
      <c r="J27" s="107"/>
      <c r="K27" s="107"/>
      <c r="L27" s="107"/>
      <c r="M27" s="107"/>
      <c r="N27" s="107"/>
      <c r="O27" s="107"/>
      <c r="P27" s="107"/>
      <c r="Q27" s="107"/>
      <c r="R27" s="107"/>
      <c r="S27" s="107"/>
      <c r="T27" s="107"/>
      <c r="U27" s="107"/>
      <c r="V27" s="107"/>
      <c r="W27" s="107"/>
    </row>
    <row r="28" spans="1:23" ht="15.75" customHeight="1" outlineLevel="2">
      <c r="A28" s="125" t="s">
        <v>125</v>
      </c>
      <c r="B28" s="126" t="s">
        <v>126</v>
      </c>
      <c r="C28" s="127" t="s">
        <v>128</v>
      </c>
      <c r="D28" s="107"/>
      <c r="E28" s="107"/>
      <c r="F28" s="107"/>
      <c r="G28" s="107"/>
      <c r="H28" s="107"/>
      <c r="I28" s="107"/>
      <c r="J28" s="107"/>
      <c r="K28" s="107"/>
      <c r="L28" s="107"/>
      <c r="M28" s="107"/>
      <c r="N28" s="107"/>
      <c r="O28" s="107"/>
      <c r="P28" s="107"/>
      <c r="Q28" s="107"/>
      <c r="R28" s="107"/>
      <c r="S28" s="107"/>
      <c r="T28" s="107"/>
      <c r="U28" s="107"/>
      <c r="V28" s="107"/>
      <c r="W28" s="107"/>
    </row>
    <row r="29" spans="1:23" ht="15.75" customHeight="1" outlineLevel="2">
      <c r="A29" s="125" t="s">
        <v>129</v>
      </c>
      <c r="B29" s="126" t="s">
        <v>130</v>
      </c>
      <c r="C29" s="127" t="s">
        <v>132</v>
      </c>
      <c r="D29" s="107"/>
      <c r="E29" s="107"/>
      <c r="F29" s="107"/>
      <c r="G29" s="107"/>
      <c r="H29" s="107"/>
      <c r="I29" s="107"/>
      <c r="J29" s="107"/>
      <c r="K29" s="107"/>
      <c r="L29" s="107"/>
      <c r="M29" s="107"/>
      <c r="N29" s="107"/>
      <c r="O29" s="107"/>
      <c r="P29" s="107"/>
      <c r="Q29" s="107"/>
      <c r="R29" s="107"/>
      <c r="S29" s="107"/>
      <c r="T29" s="107"/>
      <c r="U29" s="107"/>
      <c r="V29" s="107"/>
      <c r="W29" s="107"/>
    </row>
    <row r="30" spans="1:23" ht="15.75" customHeight="1" outlineLevel="2">
      <c r="A30" s="125" t="s">
        <v>133</v>
      </c>
      <c r="B30" s="126" t="s">
        <v>134</v>
      </c>
      <c r="C30" s="127" t="s">
        <v>136</v>
      </c>
      <c r="D30" s="107"/>
      <c r="E30" s="107"/>
      <c r="F30" s="107"/>
      <c r="G30" s="107"/>
      <c r="H30" s="107"/>
      <c r="I30" s="107"/>
      <c r="J30" s="107"/>
      <c r="K30" s="107"/>
      <c r="L30" s="107"/>
      <c r="M30" s="107"/>
      <c r="N30" s="107"/>
      <c r="O30" s="107"/>
      <c r="P30" s="107"/>
      <c r="Q30" s="107"/>
      <c r="R30" s="107"/>
      <c r="S30" s="107"/>
      <c r="T30" s="107"/>
      <c r="U30" s="107"/>
      <c r="V30" s="107"/>
      <c r="W30" s="107"/>
    </row>
    <row r="31" spans="1:23" ht="15.75" customHeight="1" outlineLevel="2">
      <c r="A31" s="125" t="s">
        <v>137</v>
      </c>
      <c r="B31" s="126" t="s">
        <v>138</v>
      </c>
      <c r="C31" s="127" t="s">
        <v>140</v>
      </c>
      <c r="D31" s="107"/>
      <c r="E31" s="107"/>
      <c r="F31" s="107"/>
      <c r="G31" s="107"/>
      <c r="H31" s="107"/>
      <c r="I31" s="107"/>
      <c r="J31" s="107"/>
      <c r="K31" s="107"/>
      <c r="L31" s="107"/>
      <c r="M31" s="107"/>
      <c r="N31" s="107"/>
      <c r="O31" s="107"/>
      <c r="P31" s="107"/>
      <c r="Q31" s="107"/>
      <c r="R31" s="107"/>
      <c r="S31" s="107"/>
      <c r="T31" s="107"/>
      <c r="U31" s="107"/>
      <c r="V31" s="107"/>
      <c r="W31" s="107"/>
    </row>
    <row r="32" spans="1:23" ht="15.75" customHeight="1" outlineLevel="2">
      <c r="A32" s="125" t="s">
        <v>141</v>
      </c>
      <c r="B32" s="126" t="s">
        <v>142</v>
      </c>
      <c r="C32" s="127" t="s">
        <v>144</v>
      </c>
      <c r="D32" s="107"/>
      <c r="E32" s="107"/>
      <c r="F32" s="107"/>
      <c r="G32" s="107"/>
      <c r="H32" s="107"/>
      <c r="I32" s="107"/>
      <c r="J32" s="107"/>
      <c r="K32" s="107"/>
      <c r="L32" s="107"/>
      <c r="M32" s="107"/>
      <c r="N32" s="107"/>
      <c r="O32" s="107"/>
      <c r="P32" s="107"/>
      <c r="Q32" s="107"/>
      <c r="R32" s="107"/>
      <c r="S32" s="107"/>
      <c r="T32" s="107"/>
      <c r="U32" s="107"/>
      <c r="V32" s="107"/>
      <c r="W32" s="107"/>
    </row>
    <row r="33" spans="1:23" ht="15.75" customHeight="1" outlineLevel="2">
      <c r="A33" s="125" t="s">
        <v>145</v>
      </c>
      <c r="B33" s="126" t="s">
        <v>146</v>
      </c>
      <c r="C33" s="127" t="s">
        <v>148</v>
      </c>
      <c r="D33" s="107"/>
      <c r="E33" s="107"/>
      <c r="F33" s="107"/>
      <c r="G33" s="107"/>
      <c r="H33" s="107"/>
      <c r="I33" s="107"/>
      <c r="J33" s="107"/>
      <c r="K33" s="107"/>
      <c r="L33" s="107"/>
      <c r="M33" s="107"/>
      <c r="N33" s="107"/>
      <c r="O33" s="107"/>
      <c r="P33" s="107"/>
      <c r="Q33" s="107"/>
      <c r="R33" s="107"/>
      <c r="S33" s="107"/>
      <c r="T33" s="107"/>
      <c r="U33" s="107"/>
      <c r="V33" s="107"/>
      <c r="W33" s="107"/>
    </row>
    <row r="34" spans="1:23" ht="15.75" customHeight="1" outlineLevel="2">
      <c r="A34" s="125" t="s">
        <v>149</v>
      </c>
      <c r="B34" s="126" t="s">
        <v>150</v>
      </c>
      <c r="C34" s="127" t="s">
        <v>152</v>
      </c>
      <c r="D34" s="107"/>
      <c r="E34" s="107"/>
      <c r="F34" s="107"/>
      <c r="G34" s="107"/>
      <c r="H34" s="107"/>
      <c r="I34" s="107"/>
      <c r="J34" s="107"/>
      <c r="K34" s="107"/>
      <c r="L34" s="107"/>
      <c r="M34" s="107"/>
      <c r="N34" s="107"/>
      <c r="O34" s="107"/>
      <c r="P34" s="107"/>
      <c r="Q34" s="107"/>
      <c r="R34" s="107"/>
      <c r="S34" s="107"/>
      <c r="T34" s="107"/>
      <c r="U34" s="107"/>
      <c r="V34" s="107"/>
      <c r="W34" s="107"/>
    </row>
    <row r="35" spans="1:23" ht="15.75" customHeight="1" outlineLevel="2">
      <c r="A35" s="125" t="s">
        <v>153</v>
      </c>
      <c r="B35" s="126" t="s">
        <v>154</v>
      </c>
      <c r="C35" s="127" t="s">
        <v>157</v>
      </c>
      <c r="D35" s="107"/>
      <c r="E35" s="107"/>
      <c r="F35" s="107"/>
      <c r="G35" s="107"/>
      <c r="H35" s="107"/>
      <c r="I35" s="107"/>
      <c r="J35" s="107"/>
      <c r="K35" s="107"/>
      <c r="L35" s="107"/>
      <c r="M35" s="107"/>
      <c r="N35" s="107"/>
      <c r="O35" s="107"/>
      <c r="P35" s="107"/>
      <c r="Q35" s="107"/>
      <c r="R35" s="107"/>
      <c r="S35" s="107"/>
      <c r="T35" s="107"/>
      <c r="U35" s="107"/>
      <c r="V35" s="107"/>
      <c r="W35" s="107"/>
    </row>
    <row r="36" spans="1:23" ht="15.75" customHeight="1" outlineLevel="2">
      <c r="A36" s="125" t="s">
        <v>158</v>
      </c>
      <c r="B36" s="126" t="s">
        <v>159</v>
      </c>
      <c r="C36" s="127" t="s">
        <v>161</v>
      </c>
      <c r="D36" s="107"/>
      <c r="E36" s="107"/>
      <c r="F36" s="107"/>
      <c r="G36" s="107"/>
      <c r="H36" s="107"/>
      <c r="I36" s="107"/>
      <c r="J36" s="107"/>
      <c r="K36" s="107"/>
      <c r="L36" s="107"/>
      <c r="M36" s="107"/>
      <c r="N36" s="107"/>
      <c r="O36" s="107"/>
      <c r="P36" s="107"/>
      <c r="Q36" s="107"/>
      <c r="R36" s="107"/>
      <c r="S36" s="107"/>
      <c r="T36" s="107"/>
      <c r="U36" s="107"/>
      <c r="V36" s="107"/>
      <c r="W36" s="107"/>
    </row>
    <row r="37" spans="1:23" ht="15.75" customHeight="1" outlineLevel="2">
      <c r="A37" s="125" t="s">
        <v>162</v>
      </c>
      <c r="B37" s="126" t="s">
        <v>163</v>
      </c>
      <c r="C37" s="127" t="s">
        <v>165</v>
      </c>
      <c r="D37" s="107"/>
      <c r="E37" s="107"/>
      <c r="F37" s="107"/>
      <c r="G37" s="107"/>
      <c r="H37" s="107"/>
      <c r="I37" s="107"/>
      <c r="J37" s="107"/>
      <c r="K37" s="107"/>
      <c r="L37" s="107"/>
      <c r="M37" s="107"/>
      <c r="N37" s="107"/>
      <c r="O37" s="107"/>
      <c r="P37" s="107"/>
      <c r="Q37" s="107"/>
      <c r="R37" s="107"/>
      <c r="S37" s="107"/>
      <c r="T37" s="107"/>
      <c r="U37" s="107"/>
      <c r="V37" s="107"/>
      <c r="W37" s="107"/>
    </row>
    <row r="38" spans="1:23" ht="15.75" customHeight="1" outlineLevel="2">
      <c r="A38" s="125" t="s">
        <v>166</v>
      </c>
      <c r="B38" s="126" t="s">
        <v>167</v>
      </c>
      <c r="C38" s="127" t="s">
        <v>170</v>
      </c>
      <c r="D38" s="107"/>
      <c r="E38" s="107"/>
      <c r="F38" s="107"/>
      <c r="G38" s="107"/>
      <c r="H38" s="107"/>
      <c r="I38" s="107"/>
      <c r="J38" s="107"/>
      <c r="K38" s="107"/>
      <c r="L38" s="107"/>
      <c r="M38" s="107"/>
      <c r="N38" s="107"/>
      <c r="O38" s="107"/>
      <c r="P38" s="107"/>
      <c r="Q38" s="107"/>
      <c r="R38" s="107"/>
      <c r="S38" s="107"/>
      <c r="T38" s="107"/>
      <c r="U38" s="107"/>
      <c r="V38" s="107"/>
      <c r="W38" s="107"/>
    </row>
    <row r="39" spans="1:23" ht="12" customHeight="1">
      <c r="A39" s="177" t="s">
        <v>171</v>
      </c>
      <c r="B39" s="171"/>
      <c r="C39" s="172"/>
      <c r="D39" s="107"/>
      <c r="E39" s="107"/>
      <c r="F39" s="107"/>
      <c r="G39" s="107"/>
      <c r="H39" s="107"/>
      <c r="I39" s="107"/>
      <c r="J39" s="107"/>
      <c r="K39" s="107"/>
      <c r="L39" s="107"/>
      <c r="M39" s="107"/>
      <c r="N39" s="107"/>
      <c r="O39" s="107"/>
      <c r="P39" s="107"/>
      <c r="Q39" s="107"/>
      <c r="R39" s="107"/>
      <c r="S39" s="107"/>
      <c r="T39" s="107"/>
      <c r="U39" s="107"/>
      <c r="V39" s="107"/>
      <c r="W39" s="107"/>
    </row>
    <row r="40" spans="1:23" ht="15.75" customHeight="1" outlineLevel="2">
      <c r="A40" s="125" t="s">
        <v>545</v>
      </c>
      <c r="B40" s="128" t="s">
        <v>173</v>
      </c>
      <c r="C40" s="127" t="s">
        <v>175</v>
      </c>
      <c r="D40" s="92"/>
      <c r="E40" s="92"/>
      <c r="F40" s="92"/>
      <c r="G40" s="92"/>
      <c r="H40" s="92"/>
      <c r="I40" s="92"/>
      <c r="J40" s="92"/>
      <c r="K40" s="92"/>
      <c r="L40" s="92"/>
      <c r="M40" s="92"/>
      <c r="N40" s="92"/>
      <c r="O40" s="92"/>
      <c r="P40" s="92"/>
      <c r="Q40" s="92"/>
      <c r="R40" s="92"/>
      <c r="S40" s="92"/>
      <c r="T40" s="92"/>
      <c r="U40" s="92"/>
      <c r="V40" s="92"/>
      <c r="W40" s="92"/>
    </row>
    <row r="41" spans="1:23" ht="15.75" customHeight="1" outlineLevel="2">
      <c r="A41" s="125" t="s">
        <v>176</v>
      </c>
      <c r="B41" s="126" t="s">
        <v>177</v>
      </c>
      <c r="C41" s="127" t="s">
        <v>179</v>
      </c>
      <c r="D41" s="107"/>
      <c r="E41" s="107"/>
      <c r="F41" s="107"/>
      <c r="G41" s="107"/>
      <c r="H41" s="107"/>
      <c r="I41" s="107"/>
      <c r="J41" s="107"/>
      <c r="K41" s="107"/>
      <c r="L41" s="107"/>
      <c r="M41" s="107"/>
      <c r="N41" s="107"/>
      <c r="O41" s="107"/>
      <c r="P41" s="107"/>
      <c r="Q41" s="107"/>
      <c r="R41" s="107"/>
      <c r="S41" s="107"/>
      <c r="T41" s="107"/>
      <c r="U41" s="107"/>
      <c r="V41" s="107"/>
      <c r="W41" s="107"/>
    </row>
    <row r="42" spans="1:23" ht="15.75" customHeight="1" outlineLevel="2">
      <c r="A42" s="125" t="s">
        <v>180</v>
      </c>
      <c r="B42" s="126" t="s">
        <v>181</v>
      </c>
      <c r="C42" s="127" t="s">
        <v>183</v>
      </c>
      <c r="D42" s="107"/>
      <c r="E42" s="107"/>
      <c r="F42" s="107"/>
      <c r="G42" s="107"/>
      <c r="H42" s="107"/>
      <c r="I42" s="107"/>
      <c r="J42" s="107"/>
      <c r="K42" s="107"/>
      <c r="L42" s="107"/>
      <c r="M42" s="107"/>
      <c r="N42" s="107"/>
      <c r="O42" s="107"/>
      <c r="P42" s="107"/>
      <c r="Q42" s="107"/>
      <c r="R42" s="107"/>
      <c r="S42" s="107"/>
      <c r="T42" s="107"/>
      <c r="U42" s="107"/>
      <c r="V42" s="107"/>
      <c r="W42" s="107"/>
    </row>
    <row r="43" spans="1:23" ht="15.75" customHeight="1" outlineLevel="2">
      <c r="A43" s="125" t="s">
        <v>184</v>
      </c>
      <c r="B43" s="126" t="s">
        <v>185</v>
      </c>
      <c r="C43" s="127" t="s">
        <v>187</v>
      </c>
      <c r="D43" s="107"/>
      <c r="E43" s="107"/>
      <c r="F43" s="107"/>
      <c r="G43" s="107"/>
      <c r="H43" s="107"/>
      <c r="I43" s="107"/>
      <c r="J43" s="107"/>
      <c r="K43" s="107"/>
      <c r="L43" s="107"/>
      <c r="M43" s="107"/>
      <c r="N43" s="107"/>
      <c r="O43" s="107"/>
      <c r="P43" s="107"/>
      <c r="Q43" s="107"/>
      <c r="R43" s="107"/>
      <c r="S43" s="107"/>
      <c r="T43" s="107"/>
      <c r="U43" s="107"/>
      <c r="V43" s="107"/>
      <c r="W43" s="107"/>
    </row>
    <row r="44" spans="1:23" ht="15.75" customHeight="1" outlineLevel="2">
      <c r="A44" s="125" t="s">
        <v>188</v>
      </c>
      <c r="B44" s="126" t="s">
        <v>189</v>
      </c>
      <c r="C44" s="127" t="s">
        <v>191</v>
      </c>
      <c r="D44" s="107"/>
      <c r="E44" s="107"/>
      <c r="F44" s="107"/>
      <c r="G44" s="107"/>
      <c r="H44" s="107"/>
      <c r="I44" s="107"/>
      <c r="J44" s="107"/>
      <c r="K44" s="107"/>
      <c r="L44" s="107"/>
      <c r="M44" s="107"/>
      <c r="N44" s="107"/>
      <c r="O44" s="107"/>
      <c r="P44" s="107"/>
      <c r="Q44" s="107"/>
      <c r="R44" s="107"/>
      <c r="S44" s="107"/>
      <c r="T44" s="107"/>
      <c r="U44" s="107"/>
      <c r="V44" s="107"/>
      <c r="W44" s="107"/>
    </row>
    <row r="45" spans="1:23" ht="15.75" customHeight="1" outlineLevel="2">
      <c r="A45" s="129" t="s">
        <v>192</v>
      </c>
      <c r="B45" s="126" t="s">
        <v>193</v>
      </c>
      <c r="C45" s="127" t="s">
        <v>195</v>
      </c>
      <c r="D45" s="107"/>
      <c r="E45" s="107"/>
      <c r="F45" s="107"/>
      <c r="G45" s="107"/>
      <c r="H45" s="107"/>
      <c r="I45" s="107"/>
      <c r="J45" s="107"/>
      <c r="K45" s="107"/>
      <c r="L45" s="107"/>
      <c r="M45" s="107"/>
      <c r="N45" s="107"/>
      <c r="O45" s="107"/>
      <c r="P45" s="107"/>
      <c r="Q45" s="107"/>
      <c r="R45" s="107"/>
      <c r="S45" s="107"/>
      <c r="T45" s="107"/>
      <c r="U45" s="107"/>
      <c r="V45" s="107"/>
      <c r="W45" s="107"/>
    </row>
    <row r="46" spans="1:23" ht="15.75" customHeight="1" outlineLevel="2">
      <c r="A46" s="129" t="s">
        <v>196</v>
      </c>
      <c r="B46" s="126" t="s">
        <v>197</v>
      </c>
      <c r="C46" s="127" t="s">
        <v>200</v>
      </c>
      <c r="D46" s="107"/>
      <c r="E46" s="107"/>
      <c r="F46" s="107"/>
      <c r="G46" s="107"/>
      <c r="H46" s="107"/>
      <c r="I46" s="107"/>
      <c r="J46" s="107"/>
      <c r="K46" s="107"/>
      <c r="L46" s="107"/>
      <c r="M46" s="107"/>
      <c r="N46" s="107"/>
      <c r="O46" s="107"/>
      <c r="P46" s="107"/>
      <c r="Q46" s="107"/>
      <c r="R46" s="107"/>
      <c r="S46" s="107"/>
      <c r="T46" s="107"/>
      <c r="U46" s="107"/>
      <c r="V46" s="107"/>
      <c r="W46" s="107"/>
    </row>
    <row r="47" spans="1:23" ht="15.75" customHeight="1" outlineLevel="2">
      <c r="A47" s="129" t="s">
        <v>201</v>
      </c>
      <c r="B47" s="126" t="s">
        <v>202</v>
      </c>
      <c r="C47" s="127" t="s">
        <v>204</v>
      </c>
      <c r="D47" s="107"/>
      <c r="E47" s="107"/>
      <c r="F47" s="107"/>
      <c r="G47" s="107"/>
      <c r="H47" s="107"/>
      <c r="I47" s="107"/>
      <c r="J47" s="107"/>
      <c r="K47" s="107"/>
      <c r="L47" s="107"/>
      <c r="M47" s="107"/>
      <c r="N47" s="107"/>
      <c r="O47" s="107"/>
      <c r="P47" s="107"/>
      <c r="Q47" s="107"/>
      <c r="R47" s="107"/>
      <c r="S47" s="107"/>
      <c r="T47" s="107"/>
      <c r="U47" s="107"/>
      <c r="V47" s="107"/>
      <c r="W47" s="107"/>
    </row>
    <row r="48" spans="1:23" ht="15.75" customHeight="1" outlineLevel="2">
      <c r="A48" s="129" t="s">
        <v>205</v>
      </c>
      <c r="B48" s="126" t="s">
        <v>206</v>
      </c>
      <c r="C48" s="127" t="s">
        <v>208</v>
      </c>
      <c r="D48" s="107"/>
      <c r="E48" s="107"/>
      <c r="F48" s="107"/>
      <c r="G48" s="107"/>
      <c r="H48" s="107"/>
      <c r="I48" s="107"/>
      <c r="J48" s="107"/>
      <c r="K48" s="107"/>
      <c r="L48" s="107"/>
      <c r="M48" s="107"/>
      <c r="N48" s="107"/>
      <c r="O48" s="107"/>
      <c r="P48" s="107"/>
      <c r="Q48" s="107"/>
      <c r="R48" s="107"/>
      <c r="S48" s="107"/>
      <c r="T48" s="107"/>
      <c r="U48" s="107"/>
      <c r="V48" s="107"/>
      <c r="W48" s="107"/>
    </row>
    <row r="49" spans="1:23" ht="15.75" customHeight="1" outlineLevel="2">
      <c r="A49" s="129" t="s">
        <v>209</v>
      </c>
      <c r="B49" s="126" t="s">
        <v>210</v>
      </c>
      <c r="C49" s="127" t="s">
        <v>212</v>
      </c>
      <c r="D49" s="107"/>
      <c r="E49" s="107"/>
      <c r="F49" s="107"/>
      <c r="G49" s="107"/>
      <c r="H49" s="107"/>
      <c r="I49" s="107"/>
      <c r="J49" s="107"/>
      <c r="K49" s="107"/>
      <c r="L49" s="107"/>
      <c r="M49" s="107"/>
      <c r="N49" s="107"/>
      <c r="O49" s="107"/>
      <c r="P49" s="107"/>
      <c r="Q49" s="107"/>
      <c r="R49" s="107"/>
      <c r="S49" s="107"/>
      <c r="T49" s="107"/>
      <c r="U49" s="107"/>
      <c r="V49" s="107"/>
      <c r="W49" s="107"/>
    </row>
    <row r="50" spans="1:23" ht="15.75" customHeight="1" outlineLevel="2">
      <c r="A50" s="129" t="s">
        <v>213</v>
      </c>
      <c r="B50" s="126" t="s">
        <v>214</v>
      </c>
      <c r="C50" s="127" t="s">
        <v>217</v>
      </c>
      <c r="D50" s="107"/>
      <c r="E50" s="107"/>
      <c r="F50" s="107"/>
      <c r="G50" s="107"/>
      <c r="H50" s="107"/>
      <c r="I50" s="107"/>
      <c r="J50" s="107"/>
      <c r="K50" s="107"/>
      <c r="L50" s="107"/>
      <c r="M50" s="107"/>
      <c r="N50" s="107"/>
      <c r="O50" s="107"/>
      <c r="P50" s="107"/>
      <c r="Q50" s="107"/>
      <c r="R50" s="107"/>
      <c r="S50" s="107"/>
      <c r="T50" s="107"/>
      <c r="U50" s="107"/>
      <c r="V50" s="107"/>
      <c r="W50" s="107"/>
    </row>
    <row r="51" spans="1:23" ht="15.75" customHeight="1" outlineLevel="2">
      <c r="A51" s="129" t="s">
        <v>218</v>
      </c>
      <c r="B51" s="126" t="s">
        <v>219</v>
      </c>
      <c r="C51" s="127" t="s">
        <v>221</v>
      </c>
      <c r="D51" s="107"/>
      <c r="E51" s="107"/>
      <c r="F51" s="107"/>
      <c r="G51" s="107"/>
      <c r="H51" s="107"/>
      <c r="I51" s="107"/>
      <c r="J51" s="107"/>
      <c r="K51" s="107"/>
      <c r="L51" s="107"/>
      <c r="M51" s="107"/>
      <c r="N51" s="107"/>
      <c r="O51" s="107"/>
      <c r="P51" s="107"/>
      <c r="Q51" s="107"/>
      <c r="R51" s="107"/>
      <c r="S51" s="107"/>
      <c r="T51" s="107"/>
      <c r="U51" s="107"/>
      <c r="V51" s="107"/>
      <c r="W51" s="107"/>
    </row>
    <row r="52" spans="1:23" ht="12" customHeight="1">
      <c r="A52" s="177" t="s">
        <v>222</v>
      </c>
      <c r="B52" s="171"/>
      <c r="C52" s="172"/>
      <c r="D52" s="107"/>
      <c r="E52" s="107"/>
      <c r="F52" s="107"/>
      <c r="G52" s="107"/>
      <c r="H52" s="107"/>
      <c r="I52" s="107"/>
      <c r="J52" s="107"/>
      <c r="K52" s="107"/>
      <c r="L52" s="107"/>
      <c r="M52" s="107"/>
      <c r="N52" s="107"/>
      <c r="O52" s="107"/>
      <c r="P52" s="107"/>
      <c r="Q52" s="107"/>
      <c r="R52" s="107"/>
      <c r="S52" s="107"/>
      <c r="T52" s="107"/>
      <c r="U52" s="107"/>
      <c r="V52" s="107"/>
      <c r="W52" s="107"/>
    </row>
    <row r="53" spans="1:23" ht="15.75" customHeight="1" outlineLevel="2">
      <c r="A53" s="129" t="s">
        <v>223</v>
      </c>
      <c r="B53" s="128" t="s">
        <v>224</v>
      </c>
      <c r="C53" s="127" t="s">
        <v>226</v>
      </c>
      <c r="D53" s="92"/>
      <c r="E53" s="92"/>
      <c r="F53" s="92"/>
      <c r="G53" s="92"/>
      <c r="H53" s="92"/>
      <c r="I53" s="92"/>
      <c r="J53" s="92"/>
      <c r="K53" s="92"/>
      <c r="L53" s="92"/>
      <c r="M53" s="92"/>
      <c r="N53" s="92"/>
      <c r="O53" s="92"/>
      <c r="P53" s="92"/>
      <c r="Q53" s="92"/>
      <c r="R53" s="92"/>
      <c r="S53" s="92"/>
      <c r="T53" s="92"/>
      <c r="U53" s="92"/>
      <c r="V53" s="92"/>
      <c r="W53" s="92"/>
    </row>
    <row r="54" spans="1:23" ht="15.75" customHeight="1" outlineLevel="2">
      <c r="A54" s="129" t="s">
        <v>227</v>
      </c>
      <c r="B54" s="126" t="s">
        <v>228</v>
      </c>
      <c r="C54" s="127" t="s">
        <v>230</v>
      </c>
      <c r="D54" s="107"/>
      <c r="E54" s="107"/>
      <c r="F54" s="107"/>
      <c r="G54" s="107"/>
      <c r="H54" s="107"/>
      <c r="I54" s="107"/>
      <c r="J54" s="107"/>
      <c r="K54" s="107"/>
      <c r="L54" s="107"/>
      <c r="M54" s="107"/>
      <c r="N54" s="107"/>
      <c r="O54" s="107"/>
      <c r="P54" s="107"/>
      <c r="Q54" s="107"/>
      <c r="R54" s="107"/>
      <c r="S54" s="107"/>
      <c r="T54" s="107"/>
      <c r="U54" s="107"/>
      <c r="V54" s="107"/>
      <c r="W54" s="107"/>
    </row>
    <row r="55" spans="1:23" ht="15.75" customHeight="1" outlineLevel="2">
      <c r="A55" s="129" t="s">
        <v>231</v>
      </c>
      <c r="B55" s="126" t="s">
        <v>232</v>
      </c>
      <c r="C55" s="127" t="s">
        <v>234</v>
      </c>
      <c r="D55" s="107"/>
      <c r="E55" s="107"/>
      <c r="F55" s="107"/>
      <c r="G55" s="107"/>
      <c r="H55" s="107"/>
      <c r="I55" s="107"/>
      <c r="J55" s="107"/>
      <c r="K55" s="107"/>
      <c r="L55" s="107"/>
      <c r="M55" s="107"/>
      <c r="N55" s="107"/>
      <c r="O55" s="107"/>
      <c r="P55" s="107"/>
      <c r="Q55" s="107"/>
      <c r="R55" s="107"/>
      <c r="S55" s="107"/>
      <c r="T55" s="107"/>
      <c r="U55" s="107"/>
      <c r="V55" s="107"/>
      <c r="W55" s="107"/>
    </row>
    <row r="56" spans="1:23" ht="15.75" customHeight="1" outlineLevel="2">
      <c r="A56" s="129" t="s">
        <v>235</v>
      </c>
      <c r="B56" s="126" t="s">
        <v>236</v>
      </c>
      <c r="C56" s="127" t="s">
        <v>239</v>
      </c>
      <c r="D56" s="107"/>
      <c r="E56" s="107"/>
      <c r="F56" s="107"/>
      <c r="G56" s="107"/>
      <c r="H56" s="107"/>
      <c r="I56" s="107"/>
      <c r="J56" s="107"/>
      <c r="K56" s="107"/>
      <c r="L56" s="107"/>
      <c r="M56" s="107"/>
      <c r="N56" s="107"/>
      <c r="O56" s="107"/>
      <c r="P56" s="107"/>
      <c r="Q56" s="107"/>
      <c r="R56" s="107"/>
      <c r="S56" s="107"/>
      <c r="T56" s="107"/>
      <c r="U56" s="107"/>
      <c r="V56" s="107"/>
      <c r="W56" s="107"/>
    </row>
    <row r="57" spans="1:23" ht="15.75" customHeight="1" outlineLevel="2">
      <c r="A57" s="129" t="s">
        <v>240</v>
      </c>
      <c r="B57" s="126" t="s">
        <v>241</v>
      </c>
      <c r="C57" s="127" t="s">
        <v>243</v>
      </c>
      <c r="D57" s="107"/>
      <c r="E57" s="107"/>
      <c r="F57" s="107"/>
      <c r="G57" s="107"/>
      <c r="H57" s="107"/>
      <c r="I57" s="107"/>
      <c r="J57" s="107"/>
      <c r="K57" s="107"/>
      <c r="L57" s="107"/>
      <c r="M57" s="107"/>
      <c r="N57" s="107"/>
      <c r="O57" s="107"/>
      <c r="P57" s="107"/>
      <c r="Q57" s="107"/>
      <c r="R57" s="107"/>
      <c r="S57" s="107"/>
      <c r="T57" s="107"/>
      <c r="U57" s="107"/>
      <c r="V57" s="107"/>
      <c r="W57" s="107"/>
    </row>
    <row r="58" spans="1:23" ht="15.75" customHeight="1" outlineLevel="2">
      <c r="A58" s="129" t="s">
        <v>244</v>
      </c>
      <c r="B58" s="126" t="s">
        <v>245</v>
      </c>
      <c r="C58" s="127" t="s">
        <v>247</v>
      </c>
      <c r="D58" s="107"/>
      <c r="E58" s="107"/>
      <c r="F58" s="107"/>
      <c r="G58" s="107"/>
      <c r="H58" s="107"/>
      <c r="I58" s="107"/>
      <c r="J58" s="107"/>
      <c r="K58" s="107"/>
      <c r="L58" s="107"/>
      <c r="M58" s="107"/>
      <c r="N58" s="107"/>
      <c r="O58" s="107"/>
      <c r="P58" s="107"/>
      <c r="Q58" s="107"/>
      <c r="R58" s="107"/>
      <c r="S58" s="107"/>
      <c r="T58" s="107"/>
      <c r="U58" s="107"/>
      <c r="V58" s="107"/>
      <c r="W58" s="107"/>
    </row>
    <row r="59" spans="1:23" ht="15.75" customHeight="1" outlineLevel="2">
      <c r="A59" s="129" t="s">
        <v>248</v>
      </c>
      <c r="B59" s="126" t="s">
        <v>249</v>
      </c>
      <c r="C59" s="127" t="s">
        <v>251</v>
      </c>
      <c r="D59" s="107"/>
      <c r="E59" s="107"/>
      <c r="F59" s="107"/>
      <c r="G59" s="107"/>
      <c r="H59" s="107"/>
      <c r="I59" s="107"/>
      <c r="J59" s="107"/>
      <c r="K59" s="107"/>
      <c r="L59" s="107"/>
      <c r="M59" s="107"/>
      <c r="N59" s="107"/>
      <c r="O59" s="107"/>
      <c r="P59" s="107"/>
      <c r="Q59" s="107"/>
      <c r="R59" s="107"/>
      <c r="S59" s="107"/>
      <c r="T59" s="107"/>
      <c r="U59" s="107"/>
      <c r="V59" s="107"/>
      <c r="W59" s="107"/>
    </row>
    <row r="60" spans="1:23" ht="15.75" customHeight="1" outlineLevel="2">
      <c r="A60" s="129" t="s">
        <v>252</v>
      </c>
      <c r="B60" s="126" t="s">
        <v>253</v>
      </c>
      <c r="C60" s="127" t="s">
        <v>255</v>
      </c>
      <c r="D60" s="107"/>
      <c r="E60" s="107"/>
      <c r="F60" s="107"/>
      <c r="G60" s="107"/>
      <c r="H60" s="107"/>
      <c r="I60" s="107"/>
      <c r="J60" s="107"/>
      <c r="K60" s="107"/>
      <c r="L60" s="107"/>
      <c r="M60" s="107"/>
      <c r="N60" s="107"/>
      <c r="O60" s="107"/>
      <c r="P60" s="107"/>
      <c r="Q60" s="107"/>
      <c r="R60" s="107"/>
      <c r="S60" s="107"/>
      <c r="T60" s="107"/>
      <c r="U60" s="107"/>
      <c r="V60" s="107"/>
      <c r="W60" s="107"/>
    </row>
    <row r="61" spans="1:23" ht="15.75" customHeight="1" outlineLevel="2">
      <c r="A61" s="129" t="s">
        <v>256</v>
      </c>
      <c r="B61" s="126" t="s">
        <v>257</v>
      </c>
      <c r="C61" s="127" t="s">
        <v>259</v>
      </c>
      <c r="D61" s="107"/>
      <c r="E61" s="107"/>
      <c r="F61" s="107"/>
      <c r="G61" s="107"/>
      <c r="H61" s="107"/>
      <c r="I61" s="107"/>
      <c r="J61" s="107"/>
      <c r="K61" s="107"/>
      <c r="L61" s="107"/>
      <c r="M61" s="107"/>
      <c r="N61" s="107"/>
      <c r="O61" s="107"/>
      <c r="P61" s="107"/>
      <c r="Q61" s="107"/>
      <c r="R61" s="107"/>
      <c r="S61" s="107"/>
      <c r="T61" s="107"/>
      <c r="U61" s="107"/>
      <c r="V61" s="107"/>
      <c r="W61" s="107"/>
    </row>
    <row r="62" spans="1:23" ht="15.75" customHeight="1" outlineLevel="2">
      <c r="A62" s="129" t="s">
        <v>260</v>
      </c>
      <c r="B62" s="126" t="s">
        <v>261</v>
      </c>
      <c r="C62" s="127" t="s">
        <v>546</v>
      </c>
      <c r="D62" s="107"/>
      <c r="E62" s="107"/>
      <c r="F62" s="107"/>
      <c r="G62" s="107"/>
      <c r="H62" s="107"/>
      <c r="I62" s="107"/>
      <c r="J62" s="107"/>
      <c r="K62" s="107"/>
      <c r="L62" s="107"/>
      <c r="M62" s="107"/>
      <c r="N62" s="107"/>
      <c r="O62" s="107"/>
      <c r="P62" s="107"/>
      <c r="Q62" s="107"/>
      <c r="R62" s="107"/>
      <c r="S62" s="107"/>
      <c r="T62" s="107"/>
      <c r="U62" s="107"/>
      <c r="V62" s="107"/>
      <c r="W62" s="107"/>
    </row>
    <row r="63" spans="1:23" ht="15.75" customHeight="1" outlineLevel="2">
      <c r="A63" s="129" t="s">
        <v>264</v>
      </c>
      <c r="B63" s="130" t="s">
        <v>265</v>
      </c>
      <c r="C63" s="127" t="s">
        <v>547</v>
      </c>
      <c r="D63" s="107"/>
      <c r="E63" s="107"/>
      <c r="F63" s="107"/>
      <c r="G63" s="107"/>
      <c r="H63" s="107"/>
      <c r="I63" s="107"/>
      <c r="J63" s="107"/>
      <c r="K63" s="107"/>
      <c r="L63" s="107"/>
      <c r="M63" s="107"/>
      <c r="N63" s="107"/>
      <c r="O63" s="107"/>
      <c r="P63" s="107"/>
      <c r="Q63" s="107"/>
      <c r="R63" s="107"/>
      <c r="S63" s="107"/>
      <c r="T63" s="107"/>
      <c r="U63" s="107"/>
      <c r="V63" s="107"/>
      <c r="W63" s="107"/>
    </row>
    <row r="64" spans="1:23" ht="15.75" customHeight="1" outlineLevel="2">
      <c r="A64" s="129" t="s">
        <v>268</v>
      </c>
      <c r="B64" s="130" t="s">
        <v>269</v>
      </c>
      <c r="C64" s="127" t="s">
        <v>271</v>
      </c>
      <c r="D64" s="107"/>
      <c r="E64" s="107"/>
      <c r="F64" s="107"/>
      <c r="G64" s="107"/>
      <c r="H64" s="107"/>
      <c r="I64" s="107"/>
      <c r="J64" s="107"/>
      <c r="K64" s="107"/>
      <c r="L64" s="107"/>
      <c r="M64" s="107"/>
      <c r="N64" s="107"/>
      <c r="O64" s="107"/>
      <c r="P64" s="107"/>
      <c r="Q64" s="107"/>
      <c r="R64" s="107"/>
      <c r="S64" s="107"/>
      <c r="T64" s="107"/>
      <c r="U64" s="107"/>
      <c r="V64" s="107"/>
      <c r="W64" s="107"/>
    </row>
    <row r="65" spans="1:23" ht="12" customHeight="1">
      <c r="A65" s="177" t="s">
        <v>272</v>
      </c>
      <c r="B65" s="171"/>
      <c r="C65" s="172"/>
      <c r="D65" s="107"/>
      <c r="E65" s="107"/>
      <c r="F65" s="107"/>
      <c r="G65" s="107"/>
      <c r="H65" s="107"/>
      <c r="I65" s="107"/>
      <c r="J65" s="107"/>
      <c r="K65" s="107"/>
      <c r="L65" s="107"/>
      <c r="M65" s="107"/>
      <c r="N65" s="107"/>
      <c r="O65" s="107"/>
      <c r="P65" s="107"/>
      <c r="Q65" s="107"/>
      <c r="R65" s="107"/>
      <c r="S65" s="107"/>
      <c r="T65" s="107"/>
      <c r="U65" s="107"/>
      <c r="V65" s="107"/>
      <c r="W65" s="107"/>
    </row>
    <row r="66" spans="1:23" ht="15.75" customHeight="1" outlineLevel="2">
      <c r="A66" s="129" t="s">
        <v>273</v>
      </c>
      <c r="B66" s="128" t="s">
        <v>274</v>
      </c>
      <c r="C66" s="127" t="s">
        <v>277</v>
      </c>
      <c r="D66" s="92"/>
      <c r="E66" s="92"/>
      <c r="F66" s="92"/>
      <c r="G66" s="92"/>
      <c r="H66" s="92"/>
      <c r="I66" s="92"/>
      <c r="J66" s="92"/>
      <c r="K66" s="92"/>
      <c r="L66" s="92"/>
      <c r="M66" s="92"/>
      <c r="N66" s="92"/>
      <c r="O66" s="92"/>
      <c r="P66" s="92"/>
      <c r="Q66" s="92"/>
      <c r="R66" s="92"/>
      <c r="S66" s="92"/>
      <c r="T66" s="92"/>
      <c r="U66" s="92"/>
      <c r="V66" s="92"/>
      <c r="W66" s="92"/>
    </row>
    <row r="67" spans="1:23" ht="15.75" customHeight="1" outlineLevel="2">
      <c r="A67" s="129" t="s">
        <v>278</v>
      </c>
      <c r="B67" s="126" t="s">
        <v>279</v>
      </c>
      <c r="C67" s="127" t="s">
        <v>281</v>
      </c>
      <c r="D67" s="107"/>
      <c r="E67" s="107"/>
      <c r="F67" s="107"/>
      <c r="G67" s="107"/>
      <c r="H67" s="107"/>
      <c r="I67" s="107"/>
      <c r="J67" s="107"/>
      <c r="K67" s="107"/>
      <c r="L67" s="107"/>
      <c r="M67" s="107"/>
      <c r="N67" s="107"/>
      <c r="O67" s="107"/>
      <c r="P67" s="107"/>
      <c r="Q67" s="107"/>
      <c r="R67" s="107"/>
      <c r="S67" s="107"/>
      <c r="T67" s="107"/>
      <c r="U67" s="107"/>
      <c r="V67" s="107"/>
      <c r="W67" s="107"/>
    </row>
    <row r="68" spans="1:23" ht="15.75" customHeight="1" outlineLevel="2">
      <c r="A68" s="129" t="s">
        <v>282</v>
      </c>
      <c r="B68" s="128" t="s">
        <v>283</v>
      </c>
      <c r="C68" s="127" t="s">
        <v>286</v>
      </c>
      <c r="D68" s="107"/>
      <c r="E68" s="107"/>
      <c r="F68" s="107"/>
      <c r="G68" s="107"/>
      <c r="H68" s="107"/>
      <c r="I68" s="107"/>
      <c r="J68" s="107"/>
      <c r="K68" s="107"/>
      <c r="L68" s="107"/>
      <c r="M68" s="107"/>
      <c r="N68" s="107"/>
      <c r="O68" s="107"/>
      <c r="P68" s="107"/>
      <c r="Q68" s="107"/>
      <c r="R68" s="107"/>
      <c r="S68" s="107"/>
      <c r="T68" s="107"/>
      <c r="U68" s="107"/>
      <c r="V68" s="107"/>
      <c r="W68" s="107"/>
    </row>
    <row r="69" spans="1:23" ht="15.75" customHeight="1" outlineLevel="2">
      <c r="A69" s="129" t="s">
        <v>287</v>
      </c>
      <c r="B69" s="126" t="s">
        <v>288</v>
      </c>
      <c r="C69" s="127" t="s">
        <v>290</v>
      </c>
      <c r="D69" s="107"/>
      <c r="E69" s="107"/>
      <c r="F69" s="107"/>
      <c r="G69" s="107"/>
      <c r="H69" s="107"/>
      <c r="I69" s="107"/>
      <c r="J69" s="107"/>
      <c r="K69" s="107"/>
      <c r="L69" s="107"/>
      <c r="M69" s="107"/>
      <c r="N69" s="107"/>
      <c r="O69" s="107"/>
      <c r="P69" s="107"/>
      <c r="Q69" s="107"/>
      <c r="R69" s="107"/>
      <c r="S69" s="107"/>
      <c r="T69" s="107"/>
      <c r="U69" s="107"/>
      <c r="V69" s="107"/>
      <c r="W69" s="107"/>
    </row>
    <row r="70" spans="1:23" ht="15.75" customHeight="1" outlineLevel="2">
      <c r="A70" s="129" t="s">
        <v>291</v>
      </c>
      <c r="B70" s="126" t="s">
        <v>292</v>
      </c>
      <c r="C70" s="127" t="s">
        <v>294</v>
      </c>
      <c r="D70" s="107"/>
      <c r="E70" s="107"/>
      <c r="F70" s="107"/>
      <c r="G70" s="107"/>
      <c r="H70" s="107"/>
      <c r="I70" s="107"/>
      <c r="J70" s="107"/>
      <c r="K70" s="107"/>
      <c r="L70" s="107"/>
      <c r="M70" s="107"/>
      <c r="N70" s="107"/>
      <c r="O70" s="107"/>
      <c r="P70" s="107"/>
      <c r="Q70" s="107"/>
      <c r="R70" s="107"/>
      <c r="S70" s="107"/>
      <c r="T70" s="107"/>
      <c r="U70" s="107"/>
      <c r="V70" s="107"/>
      <c r="W70" s="107"/>
    </row>
    <row r="71" spans="1:23" ht="15.75" customHeight="1" outlineLevel="2">
      <c r="A71" s="129" t="s">
        <v>295</v>
      </c>
      <c r="B71" s="126" t="s">
        <v>296</v>
      </c>
      <c r="C71" s="127" t="s">
        <v>298</v>
      </c>
      <c r="D71" s="107"/>
      <c r="E71" s="107"/>
      <c r="F71" s="107"/>
      <c r="G71" s="107"/>
      <c r="H71" s="107"/>
      <c r="I71" s="107"/>
      <c r="J71" s="107"/>
      <c r="K71" s="107"/>
      <c r="L71" s="107"/>
      <c r="M71" s="107"/>
      <c r="N71" s="107"/>
      <c r="O71" s="107"/>
      <c r="P71" s="107"/>
      <c r="Q71" s="107"/>
      <c r="R71" s="107"/>
      <c r="S71" s="107"/>
      <c r="T71" s="107"/>
      <c r="U71" s="107"/>
      <c r="V71" s="107"/>
      <c r="W71" s="107"/>
    </row>
    <row r="72" spans="1:23" ht="15.75" customHeight="1" outlineLevel="2">
      <c r="A72" s="129" t="s">
        <v>299</v>
      </c>
      <c r="B72" s="126" t="s">
        <v>300</v>
      </c>
      <c r="C72" s="127" t="s">
        <v>302</v>
      </c>
      <c r="D72" s="107"/>
      <c r="E72" s="107"/>
      <c r="F72" s="107"/>
      <c r="G72" s="107"/>
      <c r="H72" s="107"/>
      <c r="I72" s="107"/>
      <c r="J72" s="107"/>
      <c r="K72" s="107"/>
      <c r="L72" s="107"/>
      <c r="M72" s="107"/>
      <c r="N72" s="107"/>
      <c r="O72" s="107"/>
      <c r="P72" s="107"/>
      <c r="Q72" s="107"/>
      <c r="R72" s="107"/>
      <c r="S72" s="107"/>
      <c r="T72" s="107"/>
      <c r="U72" s="107"/>
      <c r="V72" s="107"/>
      <c r="W72" s="107"/>
    </row>
    <row r="73" spans="1:23" ht="15.75" customHeight="1" outlineLevel="2">
      <c r="A73" s="129" t="s">
        <v>303</v>
      </c>
      <c r="B73" s="128" t="s">
        <v>304</v>
      </c>
      <c r="C73" s="127" t="s">
        <v>306</v>
      </c>
      <c r="D73" s="107"/>
      <c r="E73" s="107"/>
      <c r="F73" s="107"/>
      <c r="G73" s="107"/>
      <c r="H73" s="107"/>
      <c r="I73" s="107"/>
      <c r="J73" s="107"/>
      <c r="K73" s="107"/>
      <c r="L73" s="107"/>
      <c r="M73" s="107"/>
      <c r="N73" s="107"/>
      <c r="O73" s="107"/>
      <c r="P73" s="107"/>
      <c r="Q73" s="107"/>
      <c r="R73" s="107"/>
      <c r="S73" s="107"/>
      <c r="T73" s="107"/>
      <c r="U73" s="107"/>
      <c r="V73" s="107"/>
      <c r="W73" s="107"/>
    </row>
    <row r="74" spans="1:23" ht="15.75" customHeight="1" outlineLevel="2">
      <c r="A74" s="129" t="s">
        <v>307</v>
      </c>
      <c r="B74" s="126" t="s">
        <v>548</v>
      </c>
      <c r="C74" s="127" t="s">
        <v>309</v>
      </c>
      <c r="D74" s="107"/>
      <c r="E74" s="107"/>
      <c r="F74" s="107"/>
      <c r="G74" s="107"/>
      <c r="H74" s="107"/>
      <c r="I74" s="107"/>
      <c r="J74" s="107"/>
      <c r="K74" s="107"/>
      <c r="L74" s="107"/>
      <c r="M74" s="107"/>
      <c r="N74" s="107"/>
      <c r="O74" s="107"/>
      <c r="P74" s="107"/>
      <c r="Q74" s="107"/>
      <c r="R74" s="107"/>
      <c r="S74" s="107"/>
      <c r="T74" s="107"/>
      <c r="U74" s="107"/>
      <c r="V74" s="107"/>
      <c r="W74" s="107"/>
    </row>
    <row r="75" spans="1:23" ht="15.75" customHeight="1" outlineLevel="2">
      <c r="A75" s="129" t="s">
        <v>310</v>
      </c>
      <c r="B75" s="126" t="s">
        <v>311</v>
      </c>
      <c r="C75" s="127" t="s">
        <v>313</v>
      </c>
      <c r="D75" s="107"/>
      <c r="E75" s="107"/>
      <c r="F75" s="107"/>
      <c r="G75" s="107"/>
      <c r="H75" s="107"/>
      <c r="I75" s="107"/>
      <c r="J75" s="107"/>
      <c r="K75" s="107"/>
      <c r="L75" s="107"/>
      <c r="M75" s="107"/>
      <c r="N75" s="107"/>
      <c r="O75" s="107"/>
      <c r="P75" s="107"/>
      <c r="Q75" s="107"/>
      <c r="R75" s="107"/>
      <c r="S75" s="107"/>
      <c r="T75" s="107"/>
      <c r="U75" s="107"/>
      <c r="V75" s="107"/>
      <c r="W75" s="107"/>
    </row>
    <row r="76" spans="1:23" ht="15.75" customHeight="1" outlineLevel="2">
      <c r="A76" s="129" t="s">
        <v>314</v>
      </c>
      <c r="B76" s="126" t="s">
        <v>315</v>
      </c>
      <c r="C76" s="127" t="s">
        <v>317</v>
      </c>
      <c r="D76" s="107"/>
      <c r="E76" s="107"/>
      <c r="F76" s="107"/>
      <c r="G76" s="107"/>
      <c r="H76" s="107"/>
      <c r="I76" s="107"/>
      <c r="J76" s="107"/>
      <c r="K76" s="107"/>
      <c r="L76" s="107"/>
      <c r="M76" s="107"/>
      <c r="N76" s="107"/>
      <c r="O76" s="107"/>
      <c r="P76" s="107"/>
      <c r="Q76" s="107"/>
      <c r="R76" s="107"/>
      <c r="S76" s="107"/>
      <c r="T76" s="107"/>
      <c r="U76" s="107"/>
      <c r="V76" s="107"/>
      <c r="W76" s="107"/>
    </row>
    <row r="77" spans="1:23" ht="15.75" customHeight="1" outlineLevel="2">
      <c r="A77" s="131" t="s">
        <v>318</v>
      </c>
      <c r="B77" s="132" t="s">
        <v>319</v>
      </c>
      <c r="C77" s="133" t="s">
        <v>321</v>
      </c>
      <c r="D77" s="107"/>
      <c r="E77" s="107"/>
      <c r="F77" s="107"/>
      <c r="G77" s="107"/>
      <c r="H77" s="107"/>
      <c r="I77" s="107"/>
      <c r="J77" s="107"/>
      <c r="K77" s="107"/>
      <c r="L77" s="107"/>
      <c r="M77" s="107"/>
      <c r="N77" s="107"/>
      <c r="O77" s="107"/>
      <c r="P77" s="107"/>
      <c r="Q77" s="107"/>
      <c r="R77" s="107"/>
      <c r="S77" s="107"/>
      <c r="T77" s="107"/>
      <c r="U77" s="107"/>
      <c r="V77" s="107"/>
      <c r="W77" s="107"/>
    </row>
    <row r="78" spans="1:23" ht="12"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row>
    <row r="79" spans="1:23" ht="12"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row>
    <row r="80" spans="1:23" ht="12"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row>
    <row r="81" spans="1:23" ht="12"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row>
    <row r="82" spans="1:23" ht="12"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row>
    <row r="83" spans="1:23" ht="12"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row>
    <row r="84" spans="1:23" ht="12"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row>
    <row r="85" spans="1:23" ht="12"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row>
    <row r="86" spans="1:23" ht="12"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row>
    <row r="87" spans="1:23" ht="12"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row>
    <row r="88" spans="1:23" ht="12"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row>
    <row r="89" spans="1:23" ht="12"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row>
    <row r="90" spans="1:23" ht="12"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row>
    <row r="91" spans="1:23" ht="12"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row>
    <row r="92" spans="1:23" ht="12"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row>
    <row r="93" spans="1:23" ht="12"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row>
    <row r="94" spans="1:23" ht="12"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row>
    <row r="95" spans="1:23" ht="12"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row>
    <row r="96" spans="1:23" ht="12"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row>
    <row r="97" spans="1:23" ht="12"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row>
    <row r="98" spans="1:23" ht="12"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row>
    <row r="99" spans="1:23" ht="12"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row>
    <row r="100" spans="1:23" ht="12"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row>
    <row r="101" spans="1:23" ht="12"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row>
    <row r="102" spans="1:23" ht="12"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row>
    <row r="103" spans="1:23" ht="12"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row>
    <row r="104" spans="1:23" ht="12"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row>
    <row r="105" spans="1:23" ht="12"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row>
    <row r="106" spans="1:23" ht="12"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row>
    <row r="107" spans="1:23" ht="12"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row>
    <row r="108" spans="1:23" ht="12"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row>
    <row r="109" spans="1:23" ht="12"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row>
    <row r="110" spans="1:23" ht="12"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row>
    <row r="111" spans="1:23" ht="12"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row>
    <row r="112" spans="1:23" ht="12"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row>
    <row r="113" spans="1:23" ht="12"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row>
    <row r="114" spans="1:23" ht="12"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row>
    <row r="115" spans="1:23" ht="12"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row>
    <row r="116" spans="1:23" ht="12"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row>
    <row r="117" spans="1:23" ht="12"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row>
    <row r="118" spans="1:23" ht="12"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row>
    <row r="119" spans="1:23" ht="12"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row>
    <row r="120" spans="1:23" ht="12"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row>
    <row r="121" spans="1:23" ht="12"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row>
    <row r="122" spans="1:23" ht="12"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row>
    <row r="123" spans="1:23" ht="12"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row>
    <row r="124" spans="1:23" ht="12"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row>
    <row r="125" spans="1:23" ht="12"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row>
    <row r="126" spans="1:23" ht="12"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row>
    <row r="127" spans="1:23" ht="12"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row>
    <row r="128" spans="1:23" ht="12"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row>
    <row r="129" spans="1:23" ht="12"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row>
    <row r="130" spans="1:23" ht="12"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row>
    <row r="131" spans="1:23" ht="12"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row>
    <row r="132" spans="1:23" ht="12"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row>
    <row r="133" spans="1:23" ht="12"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row>
    <row r="134" spans="1:23" ht="12"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row>
    <row r="135" spans="1:23" ht="12"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row>
    <row r="136" spans="1:23" ht="12"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row>
    <row r="137" spans="1:23" ht="12"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row>
    <row r="138" spans="1:23" ht="12"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row>
    <row r="139" spans="1:23" ht="12"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row>
    <row r="140" spans="1:23" ht="12"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row>
    <row r="141" spans="1:23" ht="12"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row>
    <row r="142" spans="1:23" ht="12"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row>
    <row r="143" spans="1:23" ht="12"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row>
    <row r="144" spans="1:23" ht="12"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row>
    <row r="145" spans="1:23" ht="12"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row>
    <row r="146" spans="1:23" ht="12"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row>
    <row r="147" spans="1:23" ht="12"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row>
    <row r="148" spans="1:23" ht="12"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row>
    <row r="149" spans="1:23" ht="12"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row>
    <row r="150" spans="1:23" ht="12"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row>
    <row r="151" spans="1:23" ht="12"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row>
    <row r="152" spans="1:23" ht="12"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row>
    <row r="153" spans="1:23" ht="12"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row>
    <row r="154" spans="1:23" ht="12"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row>
    <row r="155" spans="1:23" ht="12"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row>
    <row r="156" spans="1:23" ht="12"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row>
    <row r="157" spans="1:23" ht="12"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row>
    <row r="158" spans="1:23" ht="12"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row>
    <row r="159" spans="1:23" ht="12"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row>
    <row r="160" spans="1:2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row>
    <row r="161" spans="1:23" ht="12"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row>
    <row r="162" spans="1:23" ht="12"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row>
    <row r="163" spans="1:23" ht="12"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row>
    <row r="164" spans="1:23" ht="12"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row>
    <row r="165" spans="1:23" ht="12"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row>
    <row r="166" spans="1:23" ht="12"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row>
    <row r="167" spans="1:23" ht="12"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row>
    <row r="168" spans="1:23" ht="12"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row>
    <row r="169" spans="1:23" ht="12"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row>
    <row r="170" spans="1:23" ht="12"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row>
    <row r="171" spans="1:23" ht="12"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row>
    <row r="172" spans="1:23" ht="12"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row>
    <row r="173" spans="1:23" ht="12"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row>
    <row r="174" spans="1:23" ht="12"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row>
    <row r="175" spans="1:23" ht="12"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row>
    <row r="176" spans="1:23" ht="12"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row>
    <row r="177" spans="1:23" ht="12"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row>
    <row r="178" spans="1:23" ht="12"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row>
    <row r="179" spans="1:23" ht="12"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row>
    <row r="180" spans="1:23" ht="12"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row>
    <row r="181" spans="1:23" ht="12"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row>
    <row r="182" spans="1:23" ht="12"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row>
    <row r="183" spans="1:23" ht="12"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row>
    <row r="184" spans="1:23" ht="12"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row>
    <row r="185" spans="1:23" ht="12"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row>
    <row r="186" spans="1:23" ht="12"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row>
    <row r="187" spans="1:23" ht="12"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row>
    <row r="188" spans="1:23" ht="12"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row>
    <row r="189" spans="1:23" ht="12"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row>
    <row r="190" spans="1:23" ht="12"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row>
    <row r="191" spans="1:23" ht="12"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row>
    <row r="192" spans="1:23" ht="12"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row>
    <row r="193" spans="1:23" ht="12" customHeight="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row>
    <row r="194" spans="1:23" ht="12" customHeight="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row>
    <row r="195" spans="1:23" ht="12" customHeight="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row>
    <row r="196" spans="1:23" ht="12" customHeight="1">
      <c r="A196" s="107"/>
      <c r="B196" s="107"/>
      <c r="C196" s="107"/>
      <c r="D196" s="107"/>
      <c r="E196" s="107"/>
      <c r="F196" s="107"/>
      <c r="G196" s="107"/>
      <c r="H196" s="107"/>
      <c r="I196" s="107"/>
      <c r="J196" s="107"/>
      <c r="K196" s="107"/>
      <c r="L196" s="107"/>
      <c r="M196" s="107"/>
      <c r="N196" s="107"/>
      <c r="O196" s="107"/>
      <c r="P196" s="107"/>
      <c r="Q196" s="107"/>
      <c r="R196" s="107"/>
      <c r="S196" s="107"/>
      <c r="T196" s="107"/>
      <c r="U196" s="107"/>
      <c r="V196" s="107"/>
      <c r="W196" s="107"/>
    </row>
    <row r="197" spans="1:23" ht="12" customHeight="1">
      <c r="A197" s="107"/>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row>
    <row r="198" spans="1:23" ht="12" customHeight="1">
      <c r="A198" s="107"/>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row>
    <row r="199" spans="1:23" ht="12" customHeight="1">
      <c r="A199" s="107"/>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row>
    <row r="200" spans="1:23" ht="12" customHeight="1">
      <c r="A200" s="107"/>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row>
    <row r="201" spans="1:23" ht="12" customHeight="1">
      <c r="A201" s="107"/>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row>
    <row r="202" spans="1:23" ht="12" customHeight="1">
      <c r="A202" s="107"/>
      <c r="B202" s="107"/>
      <c r="C202" s="107"/>
      <c r="D202" s="107"/>
      <c r="E202" s="107"/>
      <c r="F202" s="107"/>
      <c r="G202" s="107"/>
      <c r="H202" s="107"/>
      <c r="I202" s="107"/>
      <c r="J202" s="107"/>
      <c r="K202" s="107"/>
      <c r="L202" s="107"/>
      <c r="M202" s="107"/>
      <c r="N202" s="107"/>
      <c r="O202" s="107"/>
      <c r="P202" s="107"/>
      <c r="Q202" s="107"/>
      <c r="R202" s="107"/>
      <c r="S202" s="107"/>
      <c r="T202" s="107"/>
      <c r="U202" s="107"/>
      <c r="V202" s="107"/>
      <c r="W202" s="107"/>
    </row>
    <row r="203" spans="1:23" ht="12" customHeight="1">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row>
    <row r="204" spans="1:23" ht="12" customHeight="1">
      <c r="A204" s="107"/>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row>
    <row r="205" spans="1:23" ht="12" customHeight="1">
      <c r="A205" s="107"/>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row>
    <row r="206" spans="1:23" ht="12" customHeight="1">
      <c r="A206" s="107"/>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row>
    <row r="207" spans="1:23" ht="12" customHeight="1">
      <c r="A207" s="107"/>
      <c r="B207" s="107"/>
      <c r="C207" s="107"/>
      <c r="D207" s="107"/>
      <c r="E207" s="107"/>
      <c r="F207" s="107"/>
      <c r="G207" s="107"/>
      <c r="H207" s="107"/>
      <c r="I207" s="107"/>
      <c r="J207" s="107"/>
      <c r="K207" s="107"/>
      <c r="L207" s="107"/>
      <c r="M207" s="107"/>
      <c r="N207" s="107"/>
      <c r="O207" s="107"/>
      <c r="P207" s="107"/>
      <c r="Q207" s="107"/>
      <c r="R207" s="107"/>
      <c r="S207" s="107"/>
      <c r="T207" s="107"/>
      <c r="U207" s="107"/>
      <c r="V207" s="107"/>
      <c r="W207" s="107"/>
    </row>
    <row r="208" spans="1:23" ht="12" customHeight="1">
      <c r="A208" s="107"/>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row>
    <row r="209" spans="1:23" ht="12" customHeight="1">
      <c r="A209" s="107"/>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row>
    <row r="210" spans="1:23" ht="12" customHeight="1">
      <c r="A210" s="107"/>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row>
    <row r="211" spans="1:23" ht="12" customHeight="1">
      <c r="A211" s="107"/>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row>
    <row r="212" spans="1:23" ht="12" customHeight="1">
      <c r="A212" s="107"/>
      <c r="B212" s="107"/>
      <c r="C212" s="107"/>
      <c r="D212" s="107"/>
      <c r="E212" s="107"/>
      <c r="F212" s="107"/>
      <c r="G212" s="107"/>
      <c r="H212" s="107"/>
      <c r="I212" s="107"/>
      <c r="J212" s="107"/>
      <c r="K212" s="107"/>
      <c r="L212" s="107"/>
      <c r="M212" s="107"/>
      <c r="N212" s="107"/>
      <c r="O212" s="107"/>
      <c r="P212" s="107"/>
      <c r="Q212" s="107"/>
      <c r="R212" s="107"/>
      <c r="S212" s="107"/>
      <c r="T212" s="107"/>
      <c r="U212" s="107"/>
      <c r="V212" s="107"/>
      <c r="W212" s="107"/>
    </row>
    <row r="213" spans="1:23" ht="12" customHeight="1">
      <c r="A213" s="107"/>
      <c r="B213" s="107"/>
      <c r="C213" s="107"/>
      <c r="D213" s="107"/>
      <c r="E213" s="107"/>
      <c r="F213" s="107"/>
      <c r="G213" s="107"/>
      <c r="H213" s="107"/>
      <c r="I213" s="107"/>
      <c r="J213" s="107"/>
      <c r="K213" s="107"/>
      <c r="L213" s="107"/>
      <c r="M213" s="107"/>
      <c r="N213" s="107"/>
      <c r="O213" s="107"/>
      <c r="P213" s="107"/>
      <c r="Q213" s="107"/>
      <c r="R213" s="107"/>
      <c r="S213" s="107"/>
      <c r="T213" s="107"/>
      <c r="U213" s="107"/>
      <c r="V213" s="107"/>
      <c r="W213" s="107"/>
    </row>
    <row r="214" spans="1:23" ht="12" customHeight="1">
      <c r="A214" s="107"/>
      <c r="B214" s="107"/>
      <c r="C214" s="107"/>
      <c r="D214" s="107"/>
      <c r="E214" s="107"/>
      <c r="F214" s="107"/>
      <c r="G214" s="107"/>
      <c r="H214" s="107"/>
      <c r="I214" s="107"/>
      <c r="J214" s="107"/>
      <c r="K214" s="107"/>
      <c r="L214" s="107"/>
      <c r="M214" s="107"/>
      <c r="N214" s="107"/>
      <c r="O214" s="107"/>
      <c r="P214" s="107"/>
      <c r="Q214" s="107"/>
      <c r="R214" s="107"/>
      <c r="S214" s="107"/>
      <c r="T214" s="107"/>
      <c r="U214" s="107"/>
      <c r="V214" s="107"/>
      <c r="W214" s="107"/>
    </row>
    <row r="215" spans="1:23" ht="12" customHeight="1">
      <c r="A215" s="107"/>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row>
    <row r="216" spans="1:23" ht="12" customHeight="1">
      <c r="A216" s="107"/>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row>
    <row r="217" spans="1:23" ht="12" customHeight="1">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row>
    <row r="218" spans="1:23" ht="12" customHeight="1">
      <c r="A218" s="107"/>
      <c r="B218" s="107"/>
      <c r="C218" s="107"/>
      <c r="D218" s="107"/>
      <c r="E218" s="107"/>
      <c r="F218" s="107"/>
      <c r="G218" s="107"/>
      <c r="H218" s="107"/>
      <c r="I218" s="107"/>
      <c r="J218" s="107"/>
      <c r="K218" s="107"/>
      <c r="L218" s="107"/>
      <c r="M218" s="107"/>
      <c r="N218" s="107"/>
      <c r="O218" s="107"/>
      <c r="P218" s="107"/>
      <c r="Q218" s="107"/>
      <c r="R218" s="107"/>
      <c r="S218" s="107"/>
      <c r="T218" s="107"/>
      <c r="U218" s="107"/>
      <c r="V218" s="107"/>
      <c r="W218" s="107"/>
    </row>
    <row r="219" spans="1:23" ht="12" customHeight="1">
      <c r="A219" s="107"/>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row>
    <row r="220" spans="1:23" ht="12" customHeight="1">
      <c r="A220" s="107"/>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row>
    <row r="221" spans="1:23" ht="12" customHeight="1">
      <c r="A221" s="107"/>
      <c r="B221" s="107"/>
      <c r="C221" s="107"/>
      <c r="D221" s="107"/>
      <c r="E221" s="107"/>
      <c r="F221" s="107"/>
      <c r="G221" s="107"/>
      <c r="H221" s="107"/>
      <c r="I221" s="107"/>
      <c r="J221" s="107"/>
      <c r="K221" s="107"/>
      <c r="L221" s="107"/>
      <c r="M221" s="107"/>
      <c r="N221" s="107"/>
      <c r="O221" s="107"/>
      <c r="P221" s="107"/>
      <c r="Q221" s="107"/>
      <c r="R221" s="107"/>
      <c r="S221" s="107"/>
      <c r="T221" s="107"/>
      <c r="U221" s="107"/>
      <c r="V221" s="107"/>
      <c r="W221" s="107"/>
    </row>
    <row r="222" spans="1:23" ht="12" customHeight="1">
      <c r="A222" s="107"/>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row>
    <row r="223" spans="1:23" ht="12" customHeight="1">
      <c r="A223" s="107"/>
      <c r="B223" s="107"/>
      <c r="C223" s="107"/>
      <c r="D223" s="107"/>
      <c r="E223" s="107"/>
      <c r="F223" s="107"/>
      <c r="G223" s="107"/>
      <c r="H223" s="107"/>
      <c r="I223" s="107"/>
      <c r="J223" s="107"/>
      <c r="K223" s="107"/>
      <c r="L223" s="107"/>
      <c r="M223" s="107"/>
      <c r="N223" s="107"/>
      <c r="O223" s="107"/>
      <c r="P223" s="107"/>
      <c r="Q223" s="107"/>
      <c r="R223" s="107"/>
      <c r="S223" s="107"/>
      <c r="T223" s="107"/>
      <c r="U223" s="107"/>
      <c r="V223" s="107"/>
      <c r="W223" s="107"/>
    </row>
    <row r="224" spans="1:23" ht="12" customHeight="1">
      <c r="A224" s="107"/>
      <c r="B224" s="107"/>
      <c r="C224" s="107"/>
      <c r="D224" s="107"/>
      <c r="E224" s="107"/>
      <c r="F224" s="107"/>
      <c r="G224" s="107"/>
      <c r="H224" s="107"/>
      <c r="I224" s="107"/>
      <c r="J224" s="107"/>
      <c r="K224" s="107"/>
      <c r="L224" s="107"/>
      <c r="M224" s="107"/>
      <c r="N224" s="107"/>
      <c r="O224" s="107"/>
      <c r="P224" s="107"/>
      <c r="Q224" s="107"/>
      <c r="R224" s="107"/>
      <c r="S224" s="107"/>
      <c r="T224" s="107"/>
      <c r="U224" s="107"/>
      <c r="V224" s="107"/>
      <c r="W224" s="107"/>
    </row>
    <row r="225" spans="1:23" ht="12" customHeight="1">
      <c r="A225" s="107"/>
      <c r="B225" s="107"/>
      <c r="C225" s="107"/>
      <c r="D225" s="107"/>
      <c r="E225" s="107"/>
      <c r="F225" s="107"/>
      <c r="G225" s="107"/>
      <c r="H225" s="107"/>
      <c r="I225" s="107"/>
      <c r="J225" s="107"/>
      <c r="K225" s="107"/>
      <c r="L225" s="107"/>
      <c r="M225" s="107"/>
      <c r="N225" s="107"/>
      <c r="O225" s="107"/>
      <c r="P225" s="107"/>
      <c r="Q225" s="107"/>
      <c r="R225" s="107"/>
      <c r="S225" s="107"/>
      <c r="T225" s="107"/>
      <c r="U225" s="107"/>
      <c r="V225" s="107"/>
      <c r="W225" s="107"/>
    </row>
    <row r="226" spans="1:23" ht="12" customHeight="1">
      <c r="A226" s="107"/>
      <c r="B226" s="107"/>
      <c r="C226" s="107"/>
      <c r="D226" s="107"/>
      <c r="E226" s="107"/>
      <c r="F226" s="107"/>
      <c r="G226" s="107"/>
      <c r="H226" s="107"/>
      <c r="I226" s="107"/>
      <c r="J226" s="107"/>
      <c r="K226" s="107"/>
      <c r="L226" s="107"/>
      <c r="M226" s="107"/>
      <c r="N226" s="107"/>
      <c r="O226" s="107"/>
      <c r="P226" s="107"/>
      <c r="Q226" s="107"/>
      <c r="R226" s="107"/>
      <c r="S226" s="107"/>
      <c r="T226" s="107"/>
      <c r="U226" s="107"/>
      <c r="V226" s="107"/>
      <c r="W226" s="107"/>
    </row>
    <row r="227" spans="1:23" ht="12" customHeight="1">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row>
    <row r="228" spans="1:23" ht="12" customHeight="1">
      <c r="A228" s="107"/>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row>
    <row r="229" spans="1:23" ht="12" customHeight="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row>
    <row r="230" spans="1:23" ht="12" customHeight="1">
      <c r="A230" s="107"/>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row>
    <row r="231" spans="1:23" ht="12" customHeight="1">
      <c r="A231" s="107"/>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row>
    <row r="232" spans="1:23" ht="12" customHeight="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row>
    <row r="233" spans="1:23" ht="12" customHeight="1">
      <c r="A233" s="107"/>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row>
    <row r="234" spans="1:23" ht="12" customHeight="1">
      <c r="A234" s="107"/>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row>
    <row r="235" spans="1:23" ht="12" customHeight="1">
      <c r="A235" s="1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row>
    <row r="236" spans="1:23" ht="12" customHeight="1">
      <c r="A236" s="107"/>
      <c r="B236" s="107"/>
      <c r="C236" s="107"/>
      <c r="D236" s="107"/>
      <c r="E236" s="107"/>
      <c r="F236" s="107"/>
      <c r="G236" s="107"/>
      <c r="H236" s="107"/>
      <c r="I236" s="107"/>
      <c r="J236" s="107"/>
      <c r="K236" s="107"/>
      <c r="L236" s="107"/>
      <c r="M236" s="107"/>
      <c r="N236" s="107"/>
      <c r="O236" s="107"/>
      <c r="P236" s="107"/>
      <c r="Q236" s="107"/>
      <c r="R236" s="107"/>
      <c r="S236" s="107"/>
      <c r="T236" s="107"/>
      <c r="U236" s="107"/>
      <c r="V236" s="107"/>
      <c r="W236" s="107"/>
    </row>
    <row r="237" spans="1:23" ht="12" customHeight="1">
      <c r="A237" s="107"/>
      <c r="B237" s="107"/>
      <c r="C237" s="107"/>
      <c r="D237" s="107"/>
      <c r="E237" s="107"/>
      <c r="F237" s="107"/>
      <c r="G237" s="107"/>
      <c r="H237" s="107"/>
      <c r="I237" s="107"/>
      <c r="J237" s="107"/>
      <c r="K237" s="107"/>
      <c r="L237" s="107"/>
      <c r="M237" s="107"/>
      <c r="N237" s="107"/>
      <c r="O237" s="107"/>
      <c r="P237" s="107"/>
      <c r="Q237" s="107"/>
      <c r="R237" s="107"/>
      <c r="S237" s="107"/>
      <c r="T237" s="107"/>
      <c r="U237" s="107"/>
      <c r="V237" s="107"/>
      <c r="W237" s="107"/>
    </row>
    <row r="238" spans="1:23" ht="12" customHeight="1">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row>
    <row r="239" spans="1:23" ht="12" customHeight="1">
      <c r="A239" s="107"/>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row>
    <row r="240" spans="1:23" ht="12" customHeight="1">
      <c r="A240" s="107"/>
      <c r="B240" s="107"/>
      <c r="C240" s="107"/>
      <c r="D240" s="107"/>
      <c r="E240" s="107"/>
      <c r="F240" s="107"/>
      <c r="G240" s="107"/>
      <c r="H240" s="107"/>
      <c r="I240" s="107"/>
      <c r="J240" s="107"/>
      <c r="K240" s="107"/>
      <c r="L240" s="107"/>
      <c r="M240" s="107"/>
      <c r="N240" s="107"/>
      <c r="O240" s="107"/>
      <c r="P240" s="107"/>
      <c r="Q240" s="107"/>
      <c r="R240" s="107"/>
      <c r="S240" s="107"/>
      <c r="T240" s="107"/>
      <c r="U240" s="107"/>
      <c r="V240" s="107"/>
      <c r="W240" s="107"/>
    </row>
    <row r="241" spans="1:23" ht="12" customHeight="1">
      <c r="A241" s="107"/>
      <c r="B241" s="107"/>
      <c r="C241" s="107"/>
      <c r="D241" s="107"/>
      <c r="E241" s="107"/>
      <c r="F241" s="107"/>
      <c r="G241" s="107"/>
      <c r="H241" s="107"/>
      <c r="I241" s="107"/>
      <c r="J241" s="107"/>
      <c r="K241" s="107"/>
      <c r="L241" s="107"/>
      <c r="M241" s="107"/>
      <c r="N241" s="107"/>
      <c r="O241" s="107"/>
      <c r="P241" s="107"/>
      <c r="Q241" s="107"/>
      <c r="R241" s="107"/>
      <c r="S241" s="107"/>
      <c r="T241" s="107"/>
      <c r="U241" s="107"/>
      <c r="V241" s="107"/>
      <c r="W241" s="107"/>
    </row>
    <row r="242" spans="1:23" ht="12" customHeight="1">
      <c r="A242" s="107"/>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row>
    <row r="243" spans="1:23" ht="12" customHeight="1">
      <c r="A243" s="1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row>
    <row r="244" spans="1:23" ht="12" customHeight="1">
      <c r="A244" s="107"/>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row>
    <row r="245" spans="1:23" ht="12" customHeight="1">
      <c r="A245" s="107"/>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row>
    <row r="246" spans="1:23" ht="12" customHeight="1">
      <c r="A246" s="107"/>
      <c r="B246" s="107"/>
      <c r="C246" s="107"/>
      <c r="D246" s="107"/>
      <c r="E246" s="107"/>
      <c r="F246" s="107"/>
      <c r="G246" s="107"/>
      <c r="H246" s="107"/>
      <c r="I246" s="107"/>
      <c r="J246" s="107"/>
      <c r="K246" s="107"/>
      <c r="L246" s="107"/>
      <c r="M246" s="107"/>
      <c r="N246" s="107"/>
      <c r="O246" s="107"/>
      <c r="P246" s="107"/>
      <c r="Q246" s="107"/>
      <c r="R246" s="107"/>
      <c r="S246" s="107"/>
      <c r="T246" s="107"/>
      <c r="U246" s="107"/>
      <c r="V246" s="107"/>
      <c r="W246" s="107"/>
    </row>
    <row r="247" spans="1:23" ht="12" customHeight="1">
      <c r="A247" s="107"/>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row>
    <row r="248" spans="1:23" ht="12" customHeight="1">
      <c r="A248" s="107"/>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row>
    <row r="249" spans="1:23" ht="12" customHeight="1">
      <c r="A249" s="107"/>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row>
    <row r="250" spans="1:23" ht="12" customHeight="1">
      <c r="A250" s="107"/>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row>
    <row r="251" spans="1:23" ht="12" customHeight="1">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row>
    <row r="252" spans="1:23" ht="12" customHeight="1">
      <c r="A252" s="107"/>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row>
    <row r="253" spans="1:23" ht="12" customHeight="1">
      <c r="A253" s="107"/>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row>
    <row r="254" spans="1:23" ht="12" customHeight="1">
      <c r="A254" s="107"/>
      <c r="B254" s="107"/>
      <c r="C254" s="107"/>
      <c r="D254" s="107"/>
      <c r="E254" s="107"/>
      <c r="F254" s="107"/>
      <c r="G254" s="107"/>
      <c r="H254" s="107"/>
      <c r="I254" s="107"/>
      <c r="J254" s="107"/>
      <c r="K254" s="107"/>
      <c r="L254" s="107"/>
      <c r="M254" s="107"/>
      <c r="N254" s="107"/>
      <c r="O254" s="107"/>
      <c r="P254" s="107"/>
      <c r="Q254" s="107"/>
      <c r="R254" s="107"/>
      <c r="S254" s="107"/>
      <c r="T254" s="107"/>
      <c r="U254" s="107"/>
      <c r="V254" s="107"/>
      <c r="W254" s="107"/>
    </row>
    <row r="255" spans="1:23" ht="12" customHeight="1">
      <c r="A255" s="107"/>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row>
    <row r="256" spans="1:23" ht="12" customHeight="1">
      <c r="A256" s="107"/>
      <c r="B256" s="107"/>
      <c r="C256" s="107"/>
      <c r="D256" s="107"/>
      <c r="E256" s="107"/>
      <c r="F256" s="107"/>
      <c r="G256" s="107"/>
      <c r="H256" s="107"/>
      <c r="I256" s="107"/>
      <c r="J256" s="107"/>
      <c r="K256" s="107"/>
      <c r="L256" s="107"/>
      <c r="M256" s="107"/>
      <c r="N256" s="107"/>
      <c r="O256" s="107"/>
      <c r="P256" s="107"/>
      <c r="Q256" s="107"/>
      <c r="R256" s="107"/>
      <c r="S256" s="107"/>
      <c r="T256" s="107"/>
      <c r="U256" s="107"/>
      <c r="V256" s="107"/>
      <c r="W256" s="107"/>
    </row>
    <row r="257" spans="1:23" ht="12" customHeight="1">
      <c r="A257" s="107"/>
      <c r="B257" s="107"/>
      <c r="C257" s="107"/>
      <c r="D257" s="107"/>
      <c r="E257" s="107"/>
      <c r="F257" s="107"/>
      <c r="G257" s="107"/>
      <c r="H257" s="107"/>
      <c r="I257" s="107"/>
      <c r="J257" s="107"/>
      <c r="K257" s="107"/>
      <c r="L257" s="107"/>
      <c r="M257" s="107"/>
      <c r="N257" s="107"/>
      <c r="O257" s="107"/>
      <c r="P257" s="107"/>
      <c r="Q257" s="107"/>
      <c r="R257" s="107"/>
      <c r="S257" s="107"/>
      <c r="T257" s="107"/>
      <c r="U257" s="107"/>
      <c r="V257" s="107"/>
      <c r="W257" s="107"/>
    </row>
    <row r="258" spans="1:23" ht="12" customHeight="1">
      <c r="A258" s="107"/>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row>
    <row r="259" spans="1:23" ht="12" customHeight="1">
      <c r="A259" s="1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row>
    <row r="260" spans="1:23" ht="12" customHeight="1">
      <c r="A260" s="107"/>
      <c r="B260" s="107"/>
      <c r="C260" s="107"/>
      <c r="D260" s="107"/>
      <c r="E260" s="107"/>
      <c r="F260" s="107"/>
      <c r="G260" s="107"/>
      <c r="H260" s="107"/>
      <c r="I260" s="107"/>
      <c r="J260" s="107"/>
      <c r="K260" s="107"/>
      <c r="L260" s="107"/>
      <c r="M260" s="107"/>
      <c r="N260" s="107"/>
      <c r="O260" s="107"/>
      <c r="P260" s="107"/>
      <c r="Q260" s="107"/>
      <c r="R260" s="107"/>
      <c r="S260" s="107"/>
      <c r="T260" s="107"/>
      <c r="U260" s="107"/>
      <c r="V260" s="107"/>
      <c r="W260" s="107"/>
    </row>
    <row r="261" spans="1:23" ht="12" customHeight="1">
      <c r="A261" s="107"/>
      <c r="B261" s="107"/>
      <c r="C261" s="107"/>
      <c r="D261" s="107"/>
      <c r="E261" s="107"/>
      <c r="F261" s="107"/>
      <c r="G261" s="107"/>
      <c r="H261" s="107"/>
      <c r="I261" s="107"/>
      <c r="J261" s="107"/>
      <c r="K261" s="107"/>
      <c r="L261" s="107"/>
      <c r="M261" s="107"/>
      <c r="N261" s="107"/>
      <c r="O261" s="107"/>
      <c r="P261" s="107"/>
      <c r="Q261" s="107"/>
      <c r="R261" s="107"/>
      <c r="S261" s="107"/>
      <c r="T261" s="107"/>
      <c r="U261" s="107"/>
      <c r="V261" s="107"/>
      <c r="W261" s="107"/>
    </row>
    <row r="262" spans="1:23" ht="12" customHeight="1">
      <c r="A262" s="107"/>
      <c r="B262" s="107"/>
      <c r="C262" s="107"/>
      <c r="D262" s="107"/>
      <c r="E262" s="107"/>
      <c r="F262" s="107"/>
      <c r="G262" s="107"/>
      <c r="H262" s="107"/>
      <c r="I262" s="107"/>
      <c r="J262" s="107"/>
      <c r="K262" s="107"/>
      <c r="L262" s="107"/>
      <c r="M262" s="107"/>
      <c r="N262" s="107"/>
      <c r="O262" s="107"/>
      <c r="P262" s="107"/>
      <c r="Q262" s="107"/>
      <c r="R262" s="107"/>
      <c r="S262" s="107"/>
      <c r="T262" s="107"/>
      <c r="U262" s="107"/>
      <c r="V262" s="107"/>
      <c r="W262" s="107"/>
    </row>
    <row r="263" spans="1:23" ht="12" customHeight="1">
      <c r="A263" s="107"/>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row>
    <row r="264" spans="1:23" ht="12" customHeight="1">
      <c r="A264" s="107"/>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row>
    <row r="265" spans="1:23" ht="12" customHeight="1">
      <c r="A265" s="107"/>
      <c r="B265" s="107"/>
      <c r="C265" s="107"/>
      <c r="D265" s="107"/>
      <c r="E265" s="107"/>
      <c r="F265" s="107"/>
      <c r="G265" s="107"/>
      <c r="H265" s="107"/>
      <c r="I265" s="107"/>
      <c r="J265" s="107"/>
      <c r="K265" s="107"/>
      <c r="L265" s="107"/>
      <c r="M265" s="107"/>
      <c r="N265" s="107"/>
      <c r="O265" s="107"/>
      <c r="P265" s="107"/>
      <c r="Q265" s="107"/>
      <c r="R265" s="107"/>
      <c r="S265" s="107"/>
      <c r="T265" s="107"/>
      <c r="U265" s="107"/>
      <c r="V265" s="107"/>
      <c r="W265" s="107"/>
    </row>
    <row r="266" spans="1:23" ht="12" customHeight="1">
      <c r="A266" s="107"/>
      <c r="B266" s="107"/>
      <c r="C266" s="107"/>
      <c r="D266" s="107"/>
      <c r="E266" s="107"/>
      <c r="F266" s="107"/>
      <c r="G266" s="107"/>
      <c r="H266" s="107"/>
      <c r="I266" s="107"/>
      <c r="J266" s="107"/>
      <c r="K266" s="107"/>
      <c r="L266" s="107"/>
      <c r="M266" s="107"/>
      <c r="N266" s="107"/>
      <c r="O266" s="107"/>
      <c r="P266" s="107"/>
      <c r="Q266" s="107"/>
      <c r="R266" s="107"/>
      <c r="S266" s="107"/>
      <c r="T266" s="107"/>
      <c r="U266" s="107"/>
      <c r="V266" s="107"/>
      <c r="W266" s="107"/>
    </row>
    <row r="267" spans="1:23" ht="12" customHeight="1">
      <c r="A267" s="1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row>
    <row r="268" spans="1:23" ht="12" customHeight="1">
      <c r="A268" s="107"/>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row>
    <row r="269" spans="1:23" ht="12" customHeight="1">
      <c r="A269" s="107"/>
      <c r="B269" s="107"/>
      <c r="C269" s="107"/>
      <c r="D269" s="107"/>
      <c r="E269" s="107"/>
      <c r="F269" s="107"/>
      <c r="G269" s="107"/>
      <c r="H269" s="107"/>
      <c r="I269" s="107"/>
      <c r="J269" s="107"/>
      <c r="K269" s="107"/>
      <c r="L269" s="107"/>
      <c r="M269" s="107"/>
      <c r="N269" s="107"/>
      <c r="O269" s="107"/>
      <c r="P269" s="107"/>
      <c r="Q269" s="107"/>
      <c r="R269" s="107"/>
      <c r="S269" s="107"/>
      <c r="T269" s="107"/>
      <c r="U269" s="107"/>
      <c r="V269" s="107"/>
      <c r="W269" s="107"/>
    </row>
    <row r="270" spans="1:23" ht="12" customHeight="1">
      <c r="A270" s="107"/>
      <c r="B270" s="107"/>
      <c r="C270" s="107"/>
      <c r="D270" s="107"/>
      <c r="E270" s="107"/>
      <c r="F270" s="107"/>
      <c r="G270" s="107"/>
      <c r="H270" s="107"/>
      <c r="I270" s="107"/>
      <c r="J270" s="107"/>
      <c r="K270" s="107"/>
      <c r="L270" s="107"/>
      <c r="M270" s="107"/>
      <c r="N270" s="107"/>
      <c r="O270" s="107"/>
      <c r="P270" s="107"/>
      <c r="Q270" s="107"/>
      <c r="R270" s="107"/>
      <c r="S270" s="107"/>
      <c r="T270" s="107"/>
      <c r="U270" s="107"/>
      <c r="V270" s="107"/>
      <c r="W270" s="107"/>
    </row>
    <row r="271" spans="1:23" ht="12" customHeight="1">
      <c r="A271" s="107"/>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row>
    <row r="272" spans="1:23" ht="12" customHeight="1">
      <c r="A272" s="107"/>
      <c r="B272" s="107"/>
      <c r="C272" s="107"/>
      <c r="D272" s="107"/>
      <c r="E272" s="107"/>
      <c r="F272" s="107"/>
      <c r="G272" s="107"/>
      <c r="H272" s="107"/>
      <c r="I272" s="107"/>
      <c r="J272" s="107"/>
      <c r="K272" s="107"/>
      <c r="L272" s="107"/>
      <c r="M272" s="107"/>
      <c r="N272" s="107"/>
      <c r="O272" s="107"/>
      <c r="P272" s="107"/>
      <c r="Q272" s="107"/>
      <c r="R272" s="107"/>
      <c r="S272" s="107"/>
      <c r="T272" s="107"/>
      <c r="U272" s="107"/>
      <c r="V272" s="107"/>
      <c r="W272" s="107"/>
    </row>
    <row r="273" spans="1:23" ht="12" customHeight="1">
      <c r="A273" s="107"/>
      <c r="B273" s="107"/>
      <c r="C273" s="107"/>
      <c r="D273" s="107"/>
      <c r="E273" s="107"/>
      <c r="F273" s="107"/>
      <c r="G273" s="107"/>
      <c r="H273" s="107"/>
      <c r="I273" s="107"/>
      <c r="J273" s="107"/>
      <c r="K273" s="107"/>
      <c r="L273" s="107"/>
      <c r="M273" s="107"/>
      <c r="N273" s="107"/>
      <c r="O273" s="107"/>
      <c r="P273" s="107"/>
      <c r="Q273" s="107"/>
      <c r="R273" s="107"/>
      <c r="S273" s="107"/>
      <c r="T273" s="107"/>
      <c r="U273" s="107"/>
      <c r="V273" s="107"/>
      <c r="W273" s="107"/>
    </row>
    <row r="274" spans="1:23" ht="12" customHeight="1">
      <c r="A274" s="107"/>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row>
    <row r="275" spans="1:23" ht="12" customHeight="1">
      <c r="A275" s="1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row>
    <row r="276" spans="1:23" ht="12" customHeight="1">
      <c r="A276" s="107"/>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row>
    <row r="277" spans="1:23" ht="12" customHeight="1">
      <c r="A277" s="107"/>
      <c r="B277" s="107"/>
      <c r="C277" s="107"/>
      <c r="D277" s="107"/>
      <c r="E277" s="107"/>
      <c r="F277" s="107"/>
      <c r="G277" s="107"/>
      <c r="H277" s="107"/>
      <c r="I277" s="107"/>
      <c r="J277" s="107"/>
      <c r="K277" s="107"/>
      <c r="L277" s="107"/>
      <c r="M277" s="107"/>
      <c r="N277" s="107"/>
      <c r="O277" s="107"/>
      <c r="P277" s="107"/>
      <c r="Q277" s="107"/>
      <c r="R277" s="107"/>
      <c r="S277" s="107"/>
      <c r="T277" s="107"/>
      <c r="U277" s="107"/>
      <c r="V277" s="107"/>
      <c r="W277" s="107"/>
    </row>
    <row r="278" spans="1:23" ht="15.75" customHeight="1"/>
    <row r="279" spans="1:23" ht="15.75" customHeight="1"/>
    <row r="280" spans="1:23" ht="15.75" customHeight="1"/>
    <row r="281" spans="1:23" ht="15.75" customHeight="1"/>
    <row r="282" spans="1:23" ht="15.75" customHeight="1"/>
    <row r="283" spans="1:23" ht="15.75" customHeight="1"/>
    <row r="284" spans="1:23" ht="15.75" customHeight="1"/>
    <row r="285" spans="1:23" ht="15.75" customHeight="1"/>
    <row r="286" spans="1:23" ht="15.75" customHeight="1"/>
    <row r="287" spans="1:23" ht="15.75" customHeight="1"/>
    <row r="288" spans="1:2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2:C2"/>
    <mergeCell ref="A8:C8"/>
    <mergeCell ref="A39:C39"/>
    <mergeCell ref="A52:C52"/>
    <mergeCell ref="A65:C6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showGridLines="0" workbookViewId="0">
      <pane ySplit="1" topLeftCell="A2" activePane="bottomLeft" state="frozen"/>
      <selection pane="bottomLeft" activeCell="B3" sqref="B3"/>
    </sheetView>
  </sheetViews>
  <sheetFormatPr baseColWidth="10" defaultColWidth="12.6640625" defaultRowHeight="15" customHeight="1"/>
  <cols>
    <col min="1" max="1" width="24.1640625" customWidth="1"/>
    <col min="2" max="2" width="17.83203125" customWidth="1"/>
    <col min="3" max="3" width="39" customWidth="1"/>
    <col min="4" max="4" width="17.5" customWidth="1"/>
    <col min="5" max="5" width="33.6640625" customWidth="1"/>
    <col min="6" max="6" width="9.1640625" customWidth="1"/>
    <col min="7" max="25" width="8" customWidth="1"/>
    <col min="26" max="26" width="14.5" customWidth="1"/>
  </cols>
  <sheetData>
    <row r="1" spans="1:25" ht="45" customHeight="1">
      <c r="A1" s="87" t="s">
        <v>549</v>
      </c>
      <c r="B1" s="87" t="s">
        <v>2</v>
      </c>
      <c r="C1" s="87" t="s">
        <v>550</v>
      </c>
      <c r="D1" s="87" t="s">
        <v>4</v>
      </c>
      <c r="E1" s="87" t="s">
        <v>5</v>
      </c>
      <c r="F1" s="134"/>
      <c r="G1" s="134"/>
      <c r="H1" s="134"/>
      <c r="I1" s="134"/>
      <c r="J1" s="134"/>
      <c r="K1" s="134"/>
      <c r="L1" s="134"/>
      <c r="M1" s="134"/>
      <c r="N1" s="134"/>
      <c r="O1" s="134"/>
      <c r="P1" s="134"/>
      <c r="Q1" s="134"/>
      <c r="R1" s="134"/>
      <c r="S1" s="134"/>
      <c r="T1" s="134"/>
      <c r="U1" s="134"/>
      <c r="V1" s="134"/>
      <c r="W1" s="134"/>
      <c r="X1" s="134"/>
      <c r="Y1" s="134"/>
    </row>
    <row r="2" spans="1:25" ht="11.25" customHeight="1">
      <c r="A2" s="182" t="s">
        <v>16</v>
      </c>
      <c r="B2" s="183"/>
      <c r="C2" s="183"/>
      <c r="D2" s="183"/>
      <c r="E2" s="184"/>
      <c r="F2" s="23"/>
      <c r="G2" s="23"/>
      <c r="H2" s="23"/>
      <c r="I2" s="23"/>
      <c r="J2" s="23"/>
      <c r="K2" s="23"/>
      <c r="L2" s="23"/>
      <c r="M2" s="23"/>
      <c r="N2" s="23"/>
      <c r="O2" s="23"/>
      <c r="P2" s="23"/>
      <c r="Q2" s="23"/>
      <c r="R2" s="23"/>
      <c r="S2" s="23"/>
      <c r="T2" s="23"/>
      <c r="U2" s="23"/>
      <c r="V2" s="23"/>
      <c r="W2" s="23"/>
      <c r="X2" s="23"/>
      <c r="Y2" s="23"/>
    </row>
    <row r="3" spans="1:25" ht="13">
      <c r="A3" s="135" t="s">
        <v>551</v>
      </c>
      <c r="B3" s="136" t="s">
        <v>17</v>
      </c>
      <c r="C3" s="136" t="s">
        <v>18</v>
      </c>
      <c r="D3" s="137"/>
      <c r="E3" s="135" t="s">
        <v>20</v>
      </c>
      <c r="F3" s="138"/>
      <c r="G3" s="138"/>
      <c r="H3" s="138"/>
      <c r="I3" s="138"/>
      <c r="J3" s="138"/>
      <c r="K3" s="138"/>
      <c r="L3" s="138"/>
      <c r="M3" s="138"/>
      <c r="N3" s="138"/>
      <c r="O3" s="138"/>
      <c r="P3" s="138"/>
      <c r="Q3" s="138"/>
      <c r="R3" s="138"/>
      <c r="S3" s="138"/>
      <c r="T3" s="138"/>
      <c r="U3" s="138"/>
      <c r="V3" s="138"/>
      <c r="W3" s="138"/>
      <c r="X3" s="138"/>
      <c r="Y3" s="138"/>
    </row>
    <row r="4" spans="1:25" ht="13">
      <c r="A4" s="135"/>
      <c r="B4" s="136" t="s">
        <v>22</v>
      </c>
      <c r="C4" s="136" t="s">
        <v>23</v>
      </c>
      <c r="D4" s="137"/>
      <c r="E4" s="135" t="s">
        <v>24</v>
      </c>
      <c r="F4" s="138"/>
      <c r="G4" s="138"/>
      <c r="H4" s="138"/>
      <c r="I4" s="138"/>
      <c r="J4" s="138"/>
      <c r="K4" s="138"/>
      <c r="L4" s="138"/>
      <c r="M4" s="138"/>
      <c r="N4" s="138"/>
      <c r="O4" s="138"/>
      <c r="P4" s="138"/>
      <c r="Q4" s="138"/>
      <c r="R4" s="138"/>
      <c r="S4" s="138"/>
      <c r="T4" s="138"/>
      <c r="U4" s="138"/>
      <c r="V4" s="138"/>
      <c r="W4" s="138"/>
      <c r="X4" s="138"/>
      <c r="Y4" s="138"/>
    </row>
    <row r="5" spans="1:25" ht="13">
      <c r="A5" s="135" t="s">
        <v>552</v>
      </c>
      <c r="B5" s="136" t="s">
        <v>26</v>
      </c>
      <c r="C5" s="136" t="s">
        <v>27</v>
      </c>
      <c r="D5" s="137"/>
      <c r="E5" s="135" t="s">
        <v>28</v>
      </c>
      <c r="F5" s="138"/>
      <c r="G5" s="138"/>
      <c r="H5" s="138"/>
      <c r="I5" s="138"/>
      <c r="J5" s="138"/>
      <c r="K5" s="138"/>
      <c r="L5" s="138"/>
      <c r="M5" s="138"/>
      <c r="N5" s="138"/>
      <c r="O5" s="138"/>
      <c r="P5" s="138"/>
      <c r="Q5" s="138"/>
      <c r="R5" s="138"/>
      <c r="S5" s="138"/>
      <c r="T5" s="138"/>
      <c r="U5" s="138"/>
      <c r="V5" s="138"/>
      <c r="W5" s="138"/>
      <c r="X5" s="138"/>
      <c r="Y5" s="138"/>
    </row>
    <row r="6" spans="1:25" ht="24">
      <c r="A6" s="135"/>
      <c r="B6" s="136" t="s">
        <v>30</v>
      </c>
      <c r="C6" s="136" t="s">
        <v>31</v>
      </c>
      <c r="D6" s="137"/>
      <c r="E6" s="135" t="s">
        <v>32</v>
      </c>
      <c r="F6" s="138"/>
      <c r="G6" s="138"/>
      <c r="H6" s="138"/>
      <c r="I6" s="138"/>
      <c r="J6" s="138"/>
      <c r="K6" s="138"/>
      <c r="L6" s="138"/>
      <c r="M6" s="138"/>
      <c r="N6" s="138"/>
      <c r="O6" s="138"/>
      <c r="P6" s="138"/>
      <c r="Q6" s="138"/>
      <c r="R6" s="138"/>
      <c r="S6" s="138"/>
      <c r="T6" s="138"/>
      <c r="U6" s="138"/>
      <c r="V6" s="138"/>
      <c r="W6" s="138"/>
      <c r="X6" s="138"/>
      <c r="Y6" s="138"/>
    </row>
    <row r="7" spans="1:25" ht="13">
      <c r="A7" s="135"/>
      <c r="B7" s="136" t="s">
        <v>34</v>
      </c>
      <c r="C7" s="136" t="s">
        <v>35</v>
      </c>
      <c r="D7" s="137"/>
      <c r="E7" s="135" t="s">
        <v>36</v>
      </c>
      <c r="F7" s="138"/>
      <c r="G7" s="138"/>
      <c r="H7" s="138"/>
      <c r="I7" s="138"/>
      <c r="J7" s="138"/>
      <c r="K7" s="138"/>
      <c r="L7" s="138"/>
      <c r="M7" s="138"/>
      <c r="N7" s="138"/>
      <c r="O7" s="138"/>
      <c r="P7" s="138"/>
      <c r="Q7" s="138"/>
      <c r="R7" s="138"/>
      <c r="S7" s="138"/>
      <c r="T7" s="138"/>
      <c r="U7" s="138"/>
      <c r="V7" s="138"/>
      <c r="W7" s="138"/>
      <c r="X7" s="138"/>
      <c r="Y7" s="138"/>
    </row>
    <row r="8" spans="1:25" ht="13">
      <c r="A8" s="185" t="s">
        <v>38</v>
      </c>
      <c r="B8" s="186"/>
      <c r="C8" s="186"/>
      <c r="D8" s="186"/>
      <c r="E8" s="187"/>
      <c r="F8" s="23"/>
      <c r="G8" s="23"/>
      <c r="H8" s="23"/>
      <c r="I8" s="23"/>
      <c r="J8" s="23"/>
      <c r="K8" s="23"/>
      <c r="L8" s="23"/>
      <c r="M8" s="23"/>
      <c r="N8" s="23"/>
      <c r="O8" s="23"/>
      <c r="P8" s="23"/>
      <c r="Q8" s="23"/>
      <c r="R8" s="23"/>
      <c r="S8" s="23"/>
      <c r="T8" s="23"/>
      <c r="U8" s="23"/>
      <c r="V8" s="23"/>
      <c r="W8" s="23"/>
      <c r="X8" s="23"/>
      <c r="Y8" s="23"/>
    </row>
    <row r="9" spans="1:25" ht="13">
      <c r="A9" s="135" t="s">
        <v>553</v>
      </c>
      <c r="B9" s="136" t="s">
        <v>39</v>
      </c>
      <c r="C9" s="136" t="s">
        <v>40</v>
      </c>
      <c r="D9" s="137"/>
      <c r="E9" s="135" t="s">
        <v>41</v>
      </c>
      <c r="F9" s="138"/>
      <c r="G9" s="138"/>
      <c r="H9" s="138"/>
      <c r="I9" s="138"/>
      <c r="J9" s="138"/>
      <c r="K9" s="138"/>
      <c r="L9" s="138"/>
      <c r="M9" s="138"/>
      <c r="N9" s="138"/>
      <c r="O9" s="138"/>
      <c r="P9" s="138"/>
      <c r="Q9" s="138"/>
      <c r="R9" s="138"/>
      <c r="S9" s="138"/>
      <c r="T9" s="138"/>
      <c r="U9" s="138"/>
      <c r="V9" s="138"/>
      <c r="W9" s="138"/>
      <c r="X9" s="138"/>
      <c r="Y9" s="138"/>
    </row>
    <row r="10" spans="1:25" ht="48">
      <c r="A10" s="135" t="s">
        <v>554</v>
      </c>
      <c r="B10" s="136" t="s">
        <v>45</v>
      </c>
      <c r="C10" s="136" t="s">
        <v>46</v>
      </c>
      <c r="D10" s="137" t="s">
        <v>47</v>
      </c>
      <c r="E10" s="135" t="s">
        <v>48</v>
      </c>
      <c r="F10" s="138"/>
      <c r="G10" s="138"/>
      <c r="H10" s="138"/>
      <c r="I10" s="138"/>
      <c r="J10" s="138"/>
      <c r="K10" s="138"/>
      <c r="L10" s="138"/>
      <c r="M10" s="138"/>
      <c r="N10" s="138"/>
      <c r="O10" s="138"/>
      <c r="P10" s="138"/>
      <c r="Q10" s="138"/>
      <c r="R10" s="138"/>
      <c r="S10" s="138"/>
      <c r="T10" s="138"/>
      <c r="U10" s="138"/>
      <c r="V10" s="138"/>
      <c r="W10" s="138"/>
      <c r="X10" s="138"/>
      <c r="Y10" s="138"/>
    </row>
    <row r="11" spans="1:25" ht="48">
      <c r="A11" s="135" t="s">
        <v>555</v>
      </c>
      <c r="B11" s="136" t="s">
        <v>51</v>
      </c>
      <c r="C11" s="136" t="s">
        <v>52</v>
      </c>
      <c r="D11" s="137" t="s">
        <v>47</v>
      </c>
      <c r="E11" s="135" t="s">
        <v>53</v>
      </c>
      <c r="F11" s="138"/>
      <c r="G11" s="138"/>
      <c r="H11" s="138"/>
      <c r="I11" s="138"/>
      <c r="J11" s="138"/>
      <c r="K11" s="138"/>
      <c r="L11" s="138"/>
      <c r="M11" s="138"/>
      <c r="N11" s="138"/>
      <c r="O11" s="138"/>
      <c r="P11" s="138"/>
      <c r="Q11" s="138"/>
      <c r="R11" s="138"/>
      <c r="S11" s="138"/>
      <c r="T11" s="138"/>
      <c r="U11" s="138"/>
      <c r="V11" s="138"/>
      <c r="W11" s="138"/>
      <c r="X11" s="138"/>
      <c r="Y11" s="138"/>
    </row>
    <row r="12" spans="1:25" ht="13">
      <c r="A12" s="135" t="s">
        <v>556</v>
      </c>
      <c r="B12" s="136" t="s">
        <v>56</v>
      </c>
      <c r="C12" s="136" t="s">
        <v>57</v>
      </c>
      <c r="D12" s="137" t="s">
        <v>47</v>
      </c>
      <c r="E12" s="135" t="s">
        <v>58</v>
      </c>
      <c r="F12" s="138"/>
      <c r="G12" s="138"/>
      <c r="H12" s="138"/>
      <c r="I12" s="138"/>
      <c r="J12" s="138"/>
      <c r="K12" s="138"/>
      <c r="L12" s="138"/>
      <c r="M12" s="138"/>
      <c r="N12" s="138"/>
      <c r="O12" s="138"/>
      <c r="P12" s="138"/>
      <c r="Q12" s="138"/>
      <c r="R12" s="138"/>
      <c r="S12" s="138"/>
      <c r="T12" s="138"/>
      <c r="U12" s="138"/>
      <c r="V12" s="138"/>
      <c r="W12" s="138"/>
      <c r="X12" s="138"/>
      <c r="Y12" s="138"/>
    </row>
    <row r="13" spans="1:25" ht="48">
      <c r="A13" s="135" t="s">
        <v>557</v>
      </c>
      <c r="B13" s="136" t="s">
        <v>60</v>
      </c>
      <c r="C13" s="136" t="s">
        <v>61</v>
      </c>
      <c r="D13" s="137" t="s">
        <v>47</v>
      </c>
      <c r="E13" s="135" t="s">
        <v>62</v>
      </c>
      <c r="F13" s="138"/>
      <c r="G13" s="138"/>
      <c r="H13" s="138"/>
      <c r="I13" s="138"/>
      <c r="J13" s="138"/>
      <c r="K13" s="138"/>
      <c r="L13" s="138"/>
      <c r="M13" s="138"/>
      <c r="N13" s="138"/>
      <c r="O13" s="138"/>
      <c r="P13" s="138"/>
      <c r="Q13" s="138"/>
      <c r="R13" s="138"/>
      <c r="S13" s="138"/>
      <c r="T13" s="138"/>
      <c r="U13" s="138"/>
      <c r="V13" s="138"/>
      <c r="W13" s="138"/>
      <c r="X13" s="138"/>
      <c r="Y13" s="138"/>
    </row>
    <row r="14" spans="1:25" ht="13">
      <c r="A14" s="135" t="s">
        <v>558</v>
      </c>
      <c r="B14" s="136" t="s">
        <v>65</v>
      </c>
      <c r="C14" s="136" t="s">
        <v>66</v>
      </c>
      <c r="D14" s="137"/>
      <c r="E14" s="135" t="s">
        <v>67</v>
      </c>
      <c r="F14" s="138"/>
      <c r="G14" s="138"/>
      <c r="H14" s="138"/>
      <c r="I14" s="138"/>
      <c r="J14" s="138"/>
      <c r="K14" s="138"/>
      <c r="L14" s="138"/>
      <c r="M14" s="138"/>
      <c r="N14" s="138"/>
      <c r="O14" s="138"/>
      <c r="P14" s="138"/>
      <c r="Q14" s="138"/>
      <c r="R14" s="138"/>
      <c r="S14" s="138"/>
      <c r="T14" s="138"/>
      <c r="U14" s="138"/>
      <c r="V14" s="138"/>
      <c r="W14" s="138"/>
      <c r="X14" s="138"/>
      <c r="Y14" s="138"/>
    </row>
    <row r="15" spans="1:25" ht="13">
      <c r="A15" s="135" t="s">
        <v>559</v>
      </c>
      <c r="B15" s="136" t="s">
        <v>70</v>
      </c>
      <c r="C15" s="136" t="s">
        <v>71</v>
      </c>
      <c r="D15" s="139"/>
      <c r="E15" s="135" t="s">
        <v>72</v>
      </c>
      <c r="F15" s="138"/>
      <c r="G15" s="138"/>
      <c r="H15" s="138"/>
      <c r="I15" s="138"/>
      <c r="J15" s="138"/>
      <c r="K15" s="138"/>
      <c r="L15" s="138"/>
      <c r="M15" s="138"/>
      <c r="N15" s="138"/>
      <c r="O15" s="138"/>
      <c r="P15" s="138"/>
      <c r="Q15" s="138"/>
      <c r="R15" s="138"/>
      <c r="S15" s="138"/>
      <c r="T15" s="138"/>
      <c r="U15" s="138"/>
      <c r="V15" s="138"/>
      <c r="W15" s="138"/>
      <c r="X15" s="138"/>
      <c r="Y15" s="138"/>
    </row>
    <row r="16" spans="1:25" ht="13">
      <c r="A16" s="135" t="s">
        <v>560</v>
      </c>
      <c r="B16" s="136" t="s">
        <v>74</v>
      </c>
      <c r="C16" s="136" t="s">
        <v>75</v>
      </c>
      <c r="D16" s="137" t="s">
        <v>47</v>
      </c>
      <c r="E16" s="135" t="s">
        <v>76</v>
      </c>
      <c r="F16" s="138"/>
      <c r="G16" s="138"/>
      <c r="H16" s="138"/>
      <c r="I16" s="138"/>
      <c r="J16" s="138"/>
      <c r="K16" s="138"/>
      <c r="L16" s="138"/>
      <c r="M16" s="138"/>
      <c r="N16" s="138"/>
      <c r="O16" s="138"/>
      <c r="P16" s="138"/>
      <c r="Q16" s="138"/>
      <c r="R16" s="138"/>
      <c r="S16" s="138"/>
      <c r="T16" s="138"/>
      <c r="U16" s="138"/>
      <c r="V16" s="138"/>
      <c r="W16" s="138"/>
      <c r="X16" s="138"/>
      <c r="Y16" s="138"/>
    </row>
    <row r="17" spans="1:25" ht="13">
      <c r="A17" s="135" t="s">
        <v>561</v>
      </c>
      <c r="B17" s="136" t="s">
        <v>78</v>
      </c>
      <c r="C17" s="136" t="s">
        <v>79</v>
      </c>
      <c r="D17" s="137" t="s">
        <v>47</v>
      </c>
      <c r="E17" s="135" t="s">
        <v>80</v>
      </c>
      <c r="F17" s="138"/>
      <c r="G17" s="138"/>
      <c r="H17" s="138"/>
      <c r="I17" s="138"/>
      <c r="J17" s="138"/>
      <c r="K17" s="138"/>
      <c r="L17" s="138"/>
      <c r="M17" s="138"/>
      <c r="N17" s="138"/>
      <c r="O17" s="138"/>
      <c r="P17" s="138"/>
      <c r="Q17" s="138"/>
      <c r="R17" s="138"/>
      <c r="S17" s="138"/>
      <c r="T17" s="138"/>
      <c r="U17" s="138"/>
      <c r="V17" s="138"/>
      <c r="W17" s="138"/>
      <c r="X17" s="138"/>
      <c r="Y17" s="138"/>
    </row>
    <row r="18" spans="1:25" ht="13">
      <c r="A18" s="135" t="s">
        <v>561</v>
      </c>
      <c r="B18" s="136" t="s">
        <v>82</v>
      </c>
      <c r="C18" s="136" t="s">
        <v>83</v>
      </c>
      <c r="D18" s="137" t="s">
        <v>47</v>
      </c>
      <c r="E18" s="135" t="s">
        <v>84</v>
      </c>
      <c r="F18" s="138"/>
      <c r="G18" s="138"/>
      <c r="H18" s="138"/>
      <c r="I18" s="138"/>
      <c r="J18" s="138"/>
      <c r="K18" s="138"/>
      <c r="L18" s="138"/>
      <c r="M18" s="138"/>
      <c r="N18" s="138"/>
      <c r="O18" s="138"/>
      <c r="P18" s="138"/>
      <c r="Q18" s="138"/>
      <c r="R18" s="138"/>
      <c r="S18" s="138"/>
      <c r="T18" s="138"/>
      <c r="U18" s="138"/>
      <c r="V18" s="138"/>
      <c r="W18" s="138"/>
      <c r="X18" s="138"/>
      <c r="Y18" s="138"/>
    </row>
    <row r="19" spans="1:25" ht="13">
      <c r="A19" s="135" t="s">
        <v>562</v>
      </c>
      <c r="B19" s="136" t="s">
        <v>86</v>
      </c>
      <c r="C19" s="136" t="s">
        <v>87</v>
      </c>
      <c r="D19" s="139"/>
      <c r="E19" s="135" t="s">
        <v>88</v>
      </c>
      <c r="F19" s="138"/>
      <c r="G19" s="138"/>
      <c r="H19" s="138"/>
      <c r="I19" s="138"/>
      <c r="J19" s="138"/>
      <c r="K19" s="138"/>
      <c r="L19" s="138"/>
      <c r="M19" s="138"/>
      <c r="N19" s="138"/>
      <c r="O19" s="138"/>
      <c r="P19" s="138"/>
      <c r="Q19" s="138"/>
      <c r="R19" s="138"/>
      <c r="S19" s="138"/>
      <c r="T19" s="138"/>
      <c r="U19" s="138"/>
      <c r="V19" s="138"/>
      <c r="W19" s="138"/>
      <c r="X19" s="138"/>
      <c r="Y19" s="138"/>
    </row>
    <row r="20" spans="1:25" ht="13">
      <c r="A20" s="135" t="s">
        <v>563</v>
      </c>
      <c r="B20" s="136" t="s">
        <v>90</v>
      </c>
      <c r="C20" s="136" t="s">
        <v>91</v>
      </c>
      <c r="D20" s="137" t="s">
        <v>92</v>
      </c>
      <c r="E20" s="135" t="s">
        <v>93</v>
      </c>
      <c r="F20" s="138"/>
      <c r="G20" s="138"/>
      <c r="H20" s="138"/>
      <c r="I20" s="138"/>
      <c r="J20" s="138"/>
      <c r="K20" s="138"/>
      <c r="L20" s="138"/>
      <c r="M20" s="138"/>
      <c r="N20" s="138"/>
      <c r="O20" s="138"/>
      <c r="P20" s="138"/>
      <c r="Q20" s="138"/>
      <c r="R20" s="138"/>
      <c r="S20" s="138"/>
      <c r="T20" s="138"/>
      <c r="U20" s="138"/>
      <c r="V20" s="138"/>
      <c r="W20" s="138"/>
      <c r="X20" s="138"/>
      <c r="Y20" s="138"/>
    </row>
    <row r="21" spans="1:25" ht="15.75" customHeight="1">
      <c r="A21" s="135" t="s">
        <v>564</v>
      </c>
      <c r="B21" s="136" t="s">
        <v>96</v>
      </c>
      <c r="C21" s="136" t="s">
        <v>97</v>
      </c>
      <c r="D21" s="137"/>
      <c r="E21" s="135" t="s">
        <v>88</v>
      </c>
      <c r="F21" s="138"/>
      <c r="G21" s="138"/>
      <c r="H21" s="138"/>
      <c r="I21" s="138"/>
      <c r="J21" s="138"/>
      <c r="K21" s="138"/>
      <c r="L21" s="138"/>
      <c r="M21" s="138"/>
      <c r="N21" s="138"/>
      <c r="O21" s="138"/>
      <c r="P21" s="138"/>
      <c r="Q21" s="138"/>
      <c r="R21" s="138"/>
      <c r="S21" s="138"/>
      <c r="T21" s="138"/>
      <c r="U21" s="138"/>
      <c r="V21" s="138"/>
      <c r="W21" s="138"/>
      <c r="X21" s="138"/>
      <c r="Y21" s="138"/>
    </row>
    <row r="22" spans="1:25" ht="15.75" customHeight="1">
      <c r="A22" s="135" t="s">
        <v>565</v>
      </c>
      <c r="B22" s="136" t="s">
        <v>99</v>
      </c>
      <c r="C22" s="136" t="s">
        <v>100</v>
      </c>
      <c r="D22" s="137" t="s">
        <v>47</v>
      </c>
      <c r="E22" s="135" t="s">
        <v>101</v>
      </c>
      <c r="F22" s="138"/>
      <c r="G22" s="138"/>
      <c r="H22" s="138"/>
      <c r="I22" s="138"/>
      <c r="J22" s="138"/>
      <c r="K22" s="138"/>
      <c r="L22" s="138"/>
      <c r="M22" s="138"/>
      <c r="N22" s="138"/>
      <c r="O22" s="138"/>
      <c r="P22" s="138"/>
      <c r="Q22" s="138"/>
      <c r="R22" s="138"/>
      <c r="S22" s="138"/>
      <c r="T22" s="138"/>
      <c r="U22" s="138"/>
      <c r="V22" s="138"/>
      <c r="W22" s="138"/>
      <c r="X22" s="138"/>
      <c r="Y22" s="138"/>
    </row>
    <row r="23" spans="1:25" ht="15.75" customHeight="1">
      <c r="A23" s="135" t="s">
        <v>566</v>
      </c>
      <c r="B23" s="136" t="s">
        <v>103</v>
      </c>
      <c r="C23" s="136" t="s">
        <v>104</v>
      </c>
      <c r="D23" s="137"/>
      <c r="E23" s="135" t="s">
        <v>105</v>
      </c>
      <c r="F23" s="138"/>
      <c r="G23" s="138"/>
      <c r="H23" s="138"/>
      <c r="I23" s="138"/>
      <c r="J23" s="138"/>
      <c r="K23" s="138"/>
      <c r="L23" s="138"/>
      <c r="M23" s="138"/>
      <c r="N23" s="138"/>
      <c r="O23" s="138"/>
      <c r="P23" s="138"/>
      <c r="Q23" s="138"/>
      <c r="R23" s="138"/>
      <c r="S23" s="138"/>
      <c r="T23" s="138"/>
      <c r="U23" s="138"/>
      <c r="V23" s="138"/>
      <c r="W23" s="138"/>
      <c r="X23" s="138"/>
      <c r="Y23" s="138"/>
    </row>
    <row r="24" spans="1:25" ht="15.75" customHeight="1">
      <c r="A24" s="135" t="s">
        <v>567</v>
      </c>
      <c r="B24" s="136" t="s">
        <v>108</v>
      </c>
      <c r="C24" s="135" t="s">
        <v>109</v>
      </c>
      <c r="D24" s="137" t="s">
        <v>47</v>
      </c>
      <c r="E24" s="135" t="s">
        <v>110</v>
      </c>
      <c r="F24" s="138"/>
      <c r="G24" s="138"/>
      <c r="H24" s="138"/>
      <c r="I24" s="138"/>
      <c r="J24" s="138"/>
      <c r="K24" s="138"/>
      <c r="L24" s="138"/>
      <c r="M24" s="138"/>
      <c r="N24" s="138"/>
      <c r="O24" s="138"/>
      <c r="P24" s="138"/>
      <c r="Q24" s="138"/>
      <c r="R24" s="138"/>
      <c r="S24" s="138"/>
      <c r="T24" s="138"/>
      <c r="U24" s="138"/>
      <c r="V24" s="138"/>
      <c r="W24" s="138"/>
      <c r="X24" s="138"/>
      <c r="Y24" s="138"/>
    </row>
    <row r="25" spans="1:25" ht="15.75" customHeight="1">
      <c r="A25" s="135" t="s">
        <v>568</v>
      </c>
      <c r="B25" s="136" t="s">
        <v>113</v>
      </c>
      <c r="C25" s="135" t="s">
        <v>114</v>
      </c>
      <c r="D25" s="137" t="s">
        <v>47</v>
      </c>
      <c r="E25" s="135" t="s">
        <v>115</v>
      </c>
      <c r="F25" s="138"/>
      <c r="G25" s="138"/>
      <c r="H25" s="138"/>
      <c r="I25" s="138"/>
      <c r="J25" s="138"/>
      <c r="K25" s="138"/>
      <c r="L25" s="138"/>
      <c r="M25" s="138"/>
      <c r="N25" s="138"/>
      <c r="O25" s="138"/>
      <c r="P25" s="138"/>
      <c r="Q25" s="138"/>
      <c r="R25" s="138"/>
      <c r="S25" s="138"/>
      <c r="T25" s="138"/>
      <c r="U25" s="138"/>
      <c r="V25" s="138"/>
      <c r="W25" s="138"/>
      <c r="X25" s="138"/>
      <c r="Y25" s="138"/>
    </row>
    <row r="26" spans="1:25" ht="15.75" customHeight="1">
      <c r="A26" s="135" t="s">
        <v>569</v>
      </c>
      <c r="B26" s="136" t="s">
        <v>117</v>
      </c>
      <c r="C26" s="135" t="s">
        <v>118</v>
      </c>
      <c r="D26" s="137" t="s">
        <v>47</v>
      </c>
      <c r="E26" s="135" t="s">
        <v>119</v>
      </c>
      <c r="F26" s="138"/>
      <c r="G26" s="138"/>
      <c r="H26" s="138"/>
      <c r="I26" s="138"/>
      <c r="J26" s="138"/>
      <c r="K26" s="138"/>
      <c r="L26" s="138"/>
      <c r="M26" s="138"/>
      <c r="N26" s="138"/>
      <c r="O26" s="138"/>
      <c r="P26" s="138"/>
      <c r="Q26" s="138"/>
      <c r="R26" s="138"/>
      <c r="S26" s="138"/>
      <c r="T26" s="138"/>
      <c r="U26" s="138"/>
      <c r="V26" s="138"/>
      <c r="W26" s="138"/>
      <c r="X26" s="138"/>
      <c r="Y26" s="138"/>
    </row>
    <row r="27" spans="1:25" ht="15.75" customHeight="1">
      <c r="A27" s="135" t="s">
        <v>570</v>
      </c>
      <c r="B27" s="136" t="s">
        <v>121</v>
      </c>
      <c r="C27" s="135" t="s">
        <v>122</v>
      </c>
      <c r="D27" s="137" t="s">
        <v>47</v>
      </c>
      <c r="E27" s="135" t="s">
        <v>123</v>
      </c>
      <c r="F27" s="138"/>
      <c r="G27" s="138"/>
      <c r="H27" s="138"/>
      <c r="I27" s="138"/>
      <c r="J27" s="138"/>
      <c r="K27" s="138"/>
      <c r="L27" s="138"/>
      <c r="M27" s="138"/>
      <c r="N27" s="138"/>
      <c r="O27" s="138"/>
      <c r="P27" s="138"/>
      <c r="Q27" s="138"/>
      <c r="R27" s="138"/>
      <c r="S27" s="138"/>
      <c r="T27" s="138"/>
      <c r="U27" s="138"/>
      <c r="V27" s="138"/>
      <c r="W27" s="138"/>
      <c r="X27" s="138"/>
      <c r="Y27" s="138"/>
    </row>
    <row r="28" spans="1:25" ht="15.75" customHeight="1">
      <c r="A28" s="135" t="s">
        <v>571</v>
      </c>
      <c r="B28" s="136" t="s">
        <v>125</v>
      </c>
      <c r="C28" s="136" t="s">
        <v>126</v>
      </c>
      <c r="D28" s="137"/>
      <c r="E28" s="135" t="s">
        <v>127</v>
      </c>
      <c r="F28" s="138"/>
      <c r="G28" s="138"/>
      <c r="H28" s="138"/>
      <c r="I28" s="138"/>
      <c r="J28" s="138"/>
      <c r="K28" s="138"/>
      <c r="L28" s="138"/>
      <c r="M28" s="138"/>
      <c r="N28" s="138"/>
      <c r="O28" s="138"/>
      <c r="P28" s="138"/>
      <c r="Q28" s="138"/>
      <c r="R28" s="138"/>
      <c r="S28" s="138"/>
      <c r="T28" s="138"/>
      <c r="U28" s="138"/>
      <c r="V28" s="138"/>
      <c r="W28" s="138"/>
      <c r="X28" s="138"/>
      <c r="Y28" s="138"/>
    </row>
    <row r="29" spans="1:25" ht="15.75" customHeight="1">
      <c r="A29" s="135" t="s">
        <v>572</v>
      </c>
      <c r="B29" s="136" t="s">
        <v>129</v>
      </c>
      <c r="C29" s="135" t="s">
        <v>130</v>
      </c>
      <c r="D29" s="137" t="s">
        <v>92</v>
      </c>
      <c r="E29" s="135" t="s">
        <v>131</v>
      </c>
      <c r="F29" s="138"/>
      <c r="G29" s="138"/>
      <c r="H29" s="138"/>
      <c r="I29" s="138"/>
      <c r="J29" s="138"/>
      <c r="K29" s="138"/>
      <c r="L29" s="138"/>
      <c r="M29" s="138"/>
      <c r="N29" s="138"/>
      <c r="O29" s="138"/>
      <c r="P29" s="138"/>
      <c r="Q29" s="138"/>
      <c r="R29" s="138"/>
      <c r="S29" s="138"/>
      <c r="T29" s="138"/>
      <c r="U29" s="138"/>
      <c r="V29" s="138"/>
      <c r="W29" s="138"/>
      <c r="X29" s="138"/>
      <c r="Y29" s="138"/>
    </row>
    <row r="30" spans="1:25" ht="15.75" customHeight="1">
      <c r="A30" s="135" t="s">
        <v>573</v>
      </c>
      <c r="B30" s="136" t="s">
        <v>133</v>
      </c>
      <c r="C30" s="136" t="s">
        <v>134</v>
      </c>
      <c r="D30" s="137"/>
      <c r="E30" s="135" t="s">
        <v>135</v>
      </c>
      <c r="F30" s="138"/>
      <c r="G30" s="138"/>
      <c r="H30" s="138"/>
      <c r="I30" s="138"/>
      <c r="J30" s="138"/>
      <c r="K30" s="138"/>
      <c r="L30" s="138"/>
      <c r="M30" s="138"/>
      <c r="N30" s="138"/>
      <c r="O30" s="138"/>
      <c r="P30" s="138"/>
      <c r="Q30" s="138"/>
      <c r="R30" s="138"/>
      <c r="S30" s="138"/>
      <c r="T30" s="138"/>
      <c r="U30" s="138"/>
      <c r="V30" s="138"/>
      <c r="W30" s="138"/>
      <c r="X30" s="138"/>
      <c r="Y30" s="138"/>
    </row>
    <row r="31" spans="1:25" ht="15.75" customHeight="1">
      <c r="A31" s="135" t="s">
        <v>574</v>
      </c>
      <c r="B31" s="136" t="s">
        <v>137</v>
      </c>
      <c r="C31" s="136" t="s">
        <v>138</v>
      </c>
      <c r="D31" s="137" t="s">
        <v>47</v>
      </c>
      <c r="E31" s="135" t="s">
        <v>139</v>
      </c>
      <c r="F31" s="138"/>
      <c r="G31" s="138"/>
      <c r="H31" s="138"/>
      <c r="I31" s="138"/>
      <c r="J31" s="138"/>
      <c r="K31" s="138"/>
      <c r="L31" s="138"/>
      <c r="M31" s="138"/>
      <c r="N31" s="138"/>
      <c r="O31" s="138"/>
      <c r="P31" s="138"/>
      <c r="Q31" s="138"/>
      <c r="R31" s="138"/>
      <c r="S31" s="138"/>
      <c r="T31" s="138"/>
      <c r="U31" s="138"/>
      <c r="V31" s="138"/>
      <c r="W31" s="138"/>
      <c r="X31" s="138"/>
      <c r="Y31" s="138"/>
    </row>
    <row r="32" spans="1:25" ht="15.75" customHeight="1">
      <c r="A32" s="135" t="s">
        <v>575</v>
      </c>
      <c r="B32" s="136" t="s">
        <v>141</v>
      </c>
      <c r="C32" s="136" t="s">
        <v>142</v>
      </c>
      <c r="D32" s="137" t="s">
        <v>47</v>
      </c>
      <c r="E32" s="135" t="s">
        <v>143</v>
      </c>
      <c r="F32" s="138"/>
      <c r="G32" s="138"/>
      <c r="H32" s="138"/>
      <c r="I32" s="138"/>
      <c r="J32" s="138"/>
      <c r="K32" s="138"/>
      <c r="L32" s="138"/>
      <c r="M32" s="138"/>
      <c r="N32" s="138"/>
      <c r="O32" s="138"/>
      <c r="P32" s="138"/>
      <c r="Q32" s="138"/>
      <c r="R32" s="138"/>
      <c r="S32" s="138"/>
      <c r="T32" s="138"/>
      <c r="U32" s="138"/>
      <c r="V32" s="138"/>
      <c r="W32" s="138"/>
      <c r="X32" s="138"/>
      <c r="Y32" s="138"/>
    </row>
    <row r="33" spans="1:25" ht="15.75" customHeight="1">
      <c r="A33" s="135" t="s">
        <v>575</v>
      </c>
      <c r="B33" s="136" t="s">
        <v>145</v>
      </c>
      <c r="C33" s="136" t="s">
        <v>146</v>
      </c>
      <c r="D33" s="137" t="s">
        <v>47</v>
      </c>
      <c r="E33" s="135" t="s">
        <v>147</v>
      </c>
      <c r="F33" s="138"/>
      <c r="G33" s="138"/>
      <c r="H33" s="138"/>
      <c r="I33" s="138"/>
      <c r="J33" s="138"/>
      <c r="K33" s="138"/>
      <c r="L33" s="138"/>
      <c r="M33" s="138"/>
      <c r="N33" s="138"/>
      <c r="O33" s="138"/>
      <c r="P33" s="138"/>
      <c r="Q33" s="138"/>
      <c r="R33" s="138"/>
      <c r="S33" s="138"/>
      <c r="T33" s="138"/>
      <c r="U33" s="138"/>
      <c r="V33" s="138"/>
      <c r="W33" s="138"/>
      <c r="X33" s="138"/>
      <c r="Y33" s="138"/>
    </row>
    <row r="34" spans="1:25" ht="15.75" customHeight="1">
      <c r="A34" s="135" t="s">
        <v>576</v>
      </c>
      <c r="B34" s="136" t="s">
        <v>149</v>
      </c>
      <c r="C34" s="136" t="s">
        <v>150</v>
      </c>
      <c r="D34" s="137" t="s">
        <v>47</v>
      </c>
      <c r="E34" s="135" t="s">
        <v>151</v>
      </c>
      <c r="F34" s="138"/>
      <c r="G34" s="138"/>
      <c r="H34" s="138"/>
      <c r="I34" s="138"/>
      <c r="J34" s="138"/>
      <c r="K34" s="138"/>
      <c r="L34" s="138"/>
      <c r="M34" s="138"/>
      <c r="N34" s="138"/>
      <c r="O34" s="138"/>
      <c r="P34" s="138"/>
      <c r="Q34" s="138"/>
      <c r="R34" s="138"/>
      <c r="S34" s="138"/>
      <c r="T34" s="138"/>
      <c r="U34" s="138"/>
      <c r="V34" s="138"/>
      <c r="W34" s="138"/>
      <c r="X34" s="138"/>
      <c r="Y34" s="138"/>
    </row>
    <row r="35" spans="1:25" ht="15.75" customHeight="1">
      <c r="A35" s="135" t="s">
        <v>577</v>
      </c>
      <c r="B35" s="136" t="s">
        <v>153</v>
      </c>
      <c r="C35" s="136" t="s">
        <v>154</v>
      </c>
      <c r="D35" s="137" t="s">
        <v>47</v>
      </c>
      <c r="E35" s="135" t="s">
        <v>155</v>
      </c>
      <c r="F35" s="138"/>
      <c r="G35" s="138"/>
      <c r="H35" s="138"/>
      <c r="I35" s="138"/>
      <c r="J35" s="138"/>
      <c r="K35" s="138"/>
      <c r="L35" s="138"/>
      <c r="M35" s="138"/>
      <c r="N35" s="138"/>
      <c r="O35" s="138"/>
      <c r="P35" s="138"/>
      <c r="Q35" s="138"/>
      <c r="R35" s="138"/>
      <c r="S35" s="138"/>
      <c r="T35" s="138"/>
      <c r="U35" s="138"/>
      <c r="V35" s="138"/>
      <c r="W35" s="138"/>
      <c r="X35" s="138"/>
      <c r="Y35" s="138"/>
    </row>
    <row r="36" spans="1:25" ht="15.75" customHeight="1">
      <c r="A36" s="135" t="s">
        <v>578</v>
      </c>
      <c r="B36" s="136" t="s">
        <v>158</v>
      </c>
      <c r="C36" s="136" t="s">
        <v>159</v>
      </c>
      <c r="D36" s="137"/>
      <c r="E36" s="135" t="s">
        <v>160</v>
      </c>
      <c r="F36" s="138"/>
      <c r="G36" s="138"/>
      <c r="H36" s="138"/>
      <c r="I36" s="138"/>
      <c r="J36" s="138"/>
      <c r="K36" s="138"/>
      <c r="L36" s="138"/>
      <c r="M36" s="138"/>
      <c r="N36" s="138"/>
      <c r="O36" s="138"/>
      <c r="P36" s="138"/>
      <c r="Q36" s="138"/>
      <c r="R36" s="138"/>
      <c r="S36" s="138"/>
      <c r="T36" s="138"/>
      <c r="U36" s="138"/>
      <c r="V36" s="138"/>
      <c r="W36" s="138"/>
      <c r="X36" s="138"/>
      <c r="Y36" s="138"/>
    </row>
    <row r="37" spans="1:25" ht="15.75" customHeight="1">
      <c r="A37" s="135" t="s">
        <v>579</v>
      </c>
      <c r="B37" s="136" t="s">
        <v>162</v>
      </c>
      <c r="C37" s="136" t="s">
        <v>163</v>
      </c>
      <c r="D37" s="137"/>
      <c r="E37" s="135" t="s">
        <v>164</v>
      </c>
      <c r="F37" s="138"/>
      <c r="G37" s="138"/>
      <c r="H37" s="138"/>
      <c r="I37" s="138"/>
      <c r="J37" s="138"/>
      <c r="K37" s="138"/>
      <c r="L37" s="138"/>
      <c r="M37" s="138"/>
      <c r="N37" s="138"/>
      <c r="O37" s="138"/>
      <c r="P37" s="138"/>
      <c r="Q37" s="138"/>
      <c r="R37" s="138"/>
      <c r="S37" s="138"/>
      <c r="T37" s="138"/>
      <c r="U37" s="138"/>
      <c r="V37" s="138"/>
      <c r="W37" s="138"/>
      <c r="X37" s="138"/>
      <c r="Y37" s="138"/>
    </row>
    <row r="38" spans="1:25" ht="15.75" customHeight="1">
      <c r="A38" s="135" t="s">
        <v>580</v>
      </c>
      <c r="B38" s="136" t="s">
        <v>166</v>
      </c>
      <c r="C38" s="136" t="s">
        <v>167</v>
      </c>
      <c r="D38" s="137" t="s">
        <v>47</v>
      </c>
      <c r="E38" s="135" t="s">
        <v>168</v>
      </c>
      <c r="F38" s="138"/>
      <c r="G38" s="138"/>
      <c r="H38" s="138"/>
      <c r="I38" s="138"/>
      <c r="J38" s="138"/>
      <c r="K38" s="138"/>
      <c r="L38" s="138"/>
      <c r="M38" s="138"/>
      <c r="N38" s="138"/>
      <c r="O38" s="138"/>
      <c r="P38" s="138"/>
      <c r="Q38" s="138"/>
      <c r="R38" s="138"/>
      <c r="S38" s="138"/>
      <c r="T38" s="138"/>
      <c r="U38" s="138"/>
      <c r="V38" s="138"/>
      <c r="W38" s="138"/>
      <c r="X38" s="138"/>
      <c r="Y38" s="138"/>
    </row>
    <row r="39" spans="1:25" ht="15.75" customHeight="1">
      <c r="A39" s="185" t="s">
        <v>171</v>
      </c>
      <c r="B39" s="186"/>
      <c r="C39" s="186"/>
      <c r="D39" s="186"/>
      <c r="E39" s="187"/>
      <c r="F39" s="23"/>
      <c r="G39" s="23"/>
      <c r="H39" s="23"/>
      <c r="I39" s="23"/>
      <c r="J39" s="23"/>
      <c r="K39" s="23"/>
      <c r="L39" s="23"/>
      <c r="M39" s="23"/>
      <c r="N39" s="23"/>
      <c r="O39" s="23"/>
      <c r="P39" s="23"/>
      <c r="Q39" s="23"/>
      <c r="R39" s="23"/>
      <c r="S39" s="23"/>
      <c r="T39" s="23"/>
      <c r="U39" s="23"/>
      <c r="V39" s="23"/>
      <c r="W39" s="23"/>
      <c r="X39" s="23"/>
      <c r="Y39" s="23"/>
    </row>
    <row r="40" spans="1:25" ht="15.75" customHeight="1">
      <c r="A40" s="135" t="s">
        <v>581</v>
      </c>
      <c r="B40" s="136" t="s">
        <v>545</v>
      </c>
      <c r="C40" s="136" t="s">
        <v>173</v>
      </c>
      <c r="D40" s="137"/>
      <c r="E40" s="135" t="s">
        <v>174</v>
      </c>
      <c r="F40" s="138"/>
      <c r="G40" s="138"/>
      <c r="H40" s="138"/>
      <c r="I40" s="138"/>
      <c r="J40" s="138"/>
      <c r="K40" s="138"/>
      <c r="L40" s="138"/>
      <c r="M40" s="138"/>
      <c r="N40" s="138"/>
      <c r="O40" s="138"/>
      <c r="P40" s="138"/>
      <c r="Q40" s="138"/>
      <c r="R40" s="138"/>
      <c r="S40" s="138"/>
      <c r="T40" s="138"/>
      <c r="U40" s="138"/>
      <c r="V40" s="138"/>
      <c r="W40" s="138"/>
      <c r="X40" s="138"/>
      <c r="Y40" s="138"/>
    </row>
    <row r="41" spans="1:25" ht="15.75" customHeight="1">
      <c r="A41" s="135" t="s">
        <v>582</v>
      </c>
      <c r="B41" s="136" t="s">
        <v>176</v>
      </c>
      <c r="C41" s="136" t="s">
        <v>177</v>
      </c>
      <c r="D41" s="137" t="s">
        <v>47</v>
      </c>
      <c r="E41" s="135" t="s">
        <v>178</v>
      </c>
      <c r="F41" s="138"/>
      <c r="G41" s="138"/>
      <c r="H41" s="138"/>
      <c r="I41" s="138"/>
      <c r="J41" s="138"/>
      <c r="K41" s="138"/>
      <c r="L41" s="138"/>
      <c r="M41" s="138"/>
      <c r="N41" s="138"/>
      <c r="O41" s="138"/>
      <c r="P41" s="138"/>
      <c r="Q41" s="138"/>
      <c r="R41" s="138"/>
      <c r="S41" s="138"/>
      <c r="T41" s="138"/>
      <c r="U41" s="138"/>
      <c r="V41" s="138"/>
      <c r="W41" s="138"/>
      <c r="X41" s="138"/>
      <c r="Y41" s="138"/>
    </row>
    <row r="42" spans="1:25" ht="15.75" customHeight="1">
      <c r="A42" s="135" t="s">
        <v>583</v>
      </c>
      <c r="B42" s="136" t="s">
        <v>180</v>
      </c>
      <c r="C42" s="136" t="s">
        <v>181</v>
      </c>
      <c r="D42" s="137" t="s">
        <v>47</v>
      </c>
      <c r="E42" s="135" t="s">
        <v>182</v>
      </c>
      <c r="F42" s="138"/>
      <c r="G42" s="138"/>
      <c r="H42" s="138"/>
      <c r="I42" s="138"/>
      <c r="J42" s="138"/>
      <c r="K42" s="138"/>
      <c r="L42" s="138"/>
      <c r="M42" s="138"/>
      <c r="N42" s="138"/>
      <c r="O42" s="138"/>
      <c r="P42" s="138"/>
      <c r="Q42" s="138"/>
      <c r="R42" s="138"/>
      <c r="S42" s="138"/>
      <c r="T42" s="138"/>
      <c r="U42" s="138"/>
      <c r="V42" s="138"/>
      <c r="W42" s="138"/>
      <c r="X42" s="138"/>
      <c r="Y42" s="138"/>
    </row>
    <row r="43" spans="1:25" ht="15.75" customHeight="1">
      <c r="A43" s="135" t="s">
        <v>584</v>
      </c>
      <c r="B43" s="136" t="s">
        <v>184</v>
      </c>
      <c r="C43" s="136" t="s">
        <v>185</v>
      </c>
      <c r="D43" s="137" t="s">
        <v>47</v>
      </c>
      <c r="E43" s="135" t="s">
        <v>186</v>
      </c>
      <c r="F43" s="138"/>
      <c r="G43" s="138"/>
      <c r="H43" s="138"/>
      <c r="I43" s="138"/>
      <c r="J43" s="138"/>
      <c r="K43" s="138"/>
      <c r="L43" s="138"/>
      <c r="M43" s="138"/>
      <c r="N43" s="138"/>
      <c r="O43" s="138"/>
      <c r="P43" s="138"/>
      <c r="Q43" s="138"/>
      <c r="R43" s="138"/>
      <c r="S43" s="138"/>
      <c r="T43" s="138"/>
      <c r="U43" s="138"/>
      <c r="V43" s="138"/>
      <c r="W43" s="138"/>
      <c r="X43" s="138"/>
      <c r="Y43" s="138"/>
    </row>
    <row r="44" spans="1:25" ht="15.75" customHeight="1">
      <c r="A44" s="135" t="s">
        <v>585</v>
      </c>
      <c r="B44" s="136" t="s">
        <v>188</v>
      </c>
      <c r="C44" s="136" t="s">
        <v>189</v>
      </c>
      <c r="D44" s="137" t="s">
        <v>47</v>
      </c>
      <c r="E44" s="135" t="s">
        <v>190</v>
      </c>
      <c r="F44" s="138"/>
      <c r="G44" s="138"/>
      <c r="H44" s="138"/>
      <c r="I44" s="138"/>
      <c r="J44" s="138"/>
      <c r="K44" s="138"/>
      <c r="L44" s="138"/>
      <c r="M44" s="138"/>
      <c r="N44" s="138"/>
      <c r="O44" s="138"/>
      <c r="P44" s="138"/>
      <c r="Q44" s="138"/>
      <c r="R44" s="138"/>
      <c r="S44" s="138"/>
      <c r="T44" s="138"/>
      <c r="U44" s="138"/>
      <c r="V44" s="138"/>
      <c r="W44" s="138"/>
      <c r="X44" s="138"/>
      <c r="Y44" s="138"/>
    </row>
    <row r="45" spans="1:25" ht="15.75" customHeight="1">
      <c r="A45" s="135" t="s">
        <v>586</v>
      </c>
      <c r="B45" s="136" t="s">
        <v>192</v>
      </c>
      <c r="C45" s="136" t="s">
        <v>193</v>
      </c>
      <c r="D45" s="137" t="s">
        <v>47</v>
      </c>
      <c r="E45" s="135" t="s">
        <v>194</v>
      </c>
      <c r="F45" s="138"/>
      <c r="G45" s="138"/>
      <c r="H45" s="138"/>
      <c r="I45" s="138"/>
      <c r="J45" s="138"/>
      <c r="K45" s="138"/>
      <c r="L45" s="138"/>
      <c r="M45" s="138"/>
      <c r="N45" s="138"/>
      <c r="O45" s="138"/>
      <c r="P45" s="138"/>
      <c r="Q45" s="138"/>
      <c r="R45" s="138"/>
      <c r="S45" s="138"/>
      <c r="T45" s="138"/>
      <c r="U45" s="138"/>
      <c r="V45" s="138"/>
      <c r="W45" s="138"/>
      <c r="X45" s="138"/>
      <c r="Y45" s="138"/>
    </row>
    <row r="46" spans="1:25" ht="15.75" customHeight="1">
      <c r="A46" s="140" t="s">
        <v>587</v>
      </c>
      <c r="B46" s="136" t="s">
        <v>196</v>
      </c>
      <c r="C46" s="136" t="s">
        <v>197</v>
      </c>
      <c r="D46" s="137" t="s">
        <v>47</v>
      </c>
      <c r="E46" s="135" t="s">
        <v>198</v>
      </c>
      <c r="F46" s="138"/>
      <c r="G46" s="138"/>
      <c r="H46" s="138"/>
      <c r="I46" s="138"/>
      <c r="J46" s="138"/>
      <c r="K46" s="138"/>
      <c r="L46" s="138"/>
      <c r="M46" s="138"/>
      <c r="N46" s="138"/>
      <c r="O46" s="138"/>
      <c r="P46" s="138"/>
      <c r="Q46" s="138"/>
      <c r="R46" s="138"/>
      <c r="S46" s="138"/>
      <c r="T46" s="138"/>
      <c r="U46" s="138"/>
      <c r="V46" s="138"/>
      <c r="W46" s="138"/>
      <c r="X46" s="138"/>
      <c r="Y46" s="138"/>
    </row>
    <row r="47" spans="1:25" ht="15.75" customHeight="1">
      <c r="A47" s="141" t="s">
        <v>588</v>
      </c>
      <c r="B47" s="136" t="s">
        <v>201</v>
      </c>
      <c r="C47" s="136" t="s">
        <v>202</v>
      </c>
      <c r="D47" s="137" t="s">
        <v>47</v>
      </c>
      <c r="E47" s="135" t="s">
        <v>203</v>
      </c>
      <c r="F47" s="138"/>
      <c r="G47" s="138"/>
      <c r="H47" s="138"/>
      <c r="I47" s="138"/>
      <c r="J47" s="138"/>
      <c r="K47" s="138"/>
      <c r="L47" s="138"/>
      <c r="M47" s="138"/>
      <c r="N47" s="138"/>
      <c r="O47" s="138"/>
      <c r="P47" s="138"/>
      <c r="Q47" s="138"/>
      <c r="R47" s="138"/>
      <c r="S47" s="138"/>
      <c r="T47" s="138"/>
      <c r="U47" s="138"/>
      <c r="V47" s="138"/>
      <c r="W47" s="138"/>
      <c r="X47" s="138"/>
      <c r="Y47" s="138"/>
    </row>
    <row r="48" spans="1:25" ht="15.75" customHeight="1">
      <c r="A48" s="135" t="s">
        <v>589</v>
      </c>
      <c r="B48" s="136" t="s">
        <v>205</v>
      </c>
      <c r="C48" s="136" t="s">
        <v>206</v>
      </c>
      <c r="D48" s="137" t="s">
        <v>47</v>
      </c>
      <c r="E48" s="135" t="s">
        <v>207</v>
      </c>
      <c r="F48" s="138"/>
      <c r="G48" s="138"/>
      <c r="H48" s="138"/>
      <c r="I48" s="138"/>
      <c r="J48" s="138"/>
      <c r="K48" s="138"/>
      <c r="L48" s="138"/>
      <c r="M48" s="138"/>
      <c r="N48" s="138"/>
      <c r="O48" s="138"/>
      <c r="P48" s="138"/>
      <c r="Q48" s="138"/>
      <c r="R48" s="138"/>
      <c r="S48" s="138"/>
      <c r="T48" s="138"/>
      <c r="U48" s="138"/>
      <c r="V48" s="138"/>
      <c r="W48" s="138"/>
      <c r="X48" s="138"/>
      <c r="Y48" s="138"/>
    </row>
    <row r="49" spans="1:25" ht="15.75" customHeight="1">
      <c r="A49" s="135" t="s">
        <v>589</v>
      </c>
      <c r="B49" s="136" t="s">
        <v>209</v>
      </c>
      <c r="C49" s="136" t="s">
        <v>210</v>
      </c>
      <c r="D49" s="137" t="s">
        <v>47</v>
      </c>
      <c r="E49" s="135" t="s">
        <v>211</v>
      </c>
      <c r="F49" s="138"/>
      <c r="G49" s="138"/>
      <c r="H49" s="138"/>
      <c r="I49" s="138"/>
      <c r="J49" s="138"/>
      <c r="K49" s="138"/>
      <c r="L49" s="138"/>
      <c r="M49" s="138"/>
      <c r="N49" s="138"/>
      <c r="O49" s="138"/>
      <c r="P49" s="138"/>
      <c r="Q49" s="138"/>
      <c r="R49" s="138"/>
      <c r="S49" s="138"/>
      <c r="T49" s="138"/>
      <c r="U49" s="138"/>
      <c r="V49" s="138"/>
      <c r="W49" s="138"/>
      <c r="X49" s="138"/>
      <c r="Y49" s="138"/>
    </row>
    <row r="50" spans="1:25" ht="15.75" customHeight="1">
      <c r="A50" s="140" t="s">
        <v>590</v>
      </c>
      <c r="B50" s="136" t="s">
        <v>213</v>
      </c>
      <c r="C50" s="136" t="s">
        <v>214</v>
      </c>
      <c r="D50" s="137" t="s">
        <v>47</v>
      </c>
      <c r="E50" s="135" t="s">
        <v>215</v>
      </c>
      <c r="F50" s="138"/>
      <c r="G50" s="138"/>
      <c r="H50" s="138"/>
      <c r="I50" s="138"/>
      <c r="J50" s="138"/>
      <c r="K50" s="138"/>
      <c r="L50" s="138"/>
      <c r="M50" s="138"/>
      <c r="N50" s="138"/>
      <c r="O50" s="138"/>
      <c r="P50" s="138"/>
      <c r="Q50" s="138"/>
      <c r="R50" s="138"/>
      <c r="S50" s="138"/>
      <c r="T50" s="138"/>
      <c r="U50" s="138"/>
      <c r="V50" s="138"/>
      <c r="W50" s="138"/>
      <c r="X50" s="138"/>
      <c r="Y50" s="138"/>
    </row>
    <row r="51" spans="1:25" ht="15.75" customHeight="1">
      <c r="A51" s="135" t="s">
        <v>591</v>
      </c>
      <c r="B51" s="136" t="s">
        <v>218</v>
      </c>
      <c r="C51" s="136" t="s">
        <v>219</v>
      </c>
      <c r="D51" s="137" t="s">
        <v>47</v>
      </c>
      <c r="E51" s="135" t="s">
        <v>220</v>
      </c>
      <c r="F51" s="138"/>
      <c r="G51" s="138"/>
      <c r="H51" s="138"/>
      <c r="I51" s="138"/>
      <c r="J51" s="138"/>
      <c r="K51" s="138"/>
      <c r="L51" s="138"/>
      <c r="M51" s="138"/>
      <c r="N51" s="138"/>
      <c r="O51" s="138"/>
      <c r="P51" s="138"/>
      <c r="Q51" s="138"/>
      <c r="R51" s="138"/>
      <c r="S51" s="138"/>
      <c r="T51" s="138"/>
      <c r="U51" s="138"/>
      <c r="V51" s="138"/>
      <c r="W51" s="138"/>
      <c r="X51" s="138"/>
      <c r="Y51" s="138"/>
    </row>
    <row r="52" spans="1:25" ht="15.75" customHeight="1">
      <c r="A52" s="185" t="s">
        <v>222</v>
      </c>
      <c r="B52" s="186"/>
      <c r="C52" s="186"/>
      <c r="D52" s="186"/>
      <c r="E52" s="187"/>
      <c r="F52" s="23"/>
      <c r="G52" s="23"/>
      <c r="H52" s="23"/>
      <c r="I52" s="23"/>
      <c r="J52" s="23"/>
      <c r="K52" s="23"/>
      <c r="L52" s="23"/>
      <c r="M52" s="23"/>
      <c r="N52" s="23"/>
      <c r="O52" s="23"/>
      <c r="P52" s="23"/>
      <c r="Q52" s="23"/>
      <c r="R52" s="23"/>
      <c r="S52" s="23"/>
      <c r="T52" s="23"/>
      <c r="U52" s="23"/>
      <c r="V52" s="23"/>
      <c r="W52" s="23"/>
      <c r="X52" s="23"/>
      <c r="Y52" s="23"/>
    </row>
    <row r="53" spans="1:25" ht="15.75" customHeight="1">
      <c r="A53" s="135" t="s">
        <v>592</v>
      </c>
      <c r="B53" s="136" t="s">
        <v>223</v>
      </c>
      <c r="C53" s="136" t="s">
        <v>224</v>
      </c>
      <c r="D53" s="137"/>
      <c r="E53" s="135" t="s">
        <v>225</v>
      </c>
      <c r="F53" s="138"/>
      <c r="G53" s="138"/>
      <c r="H53" s="138"/>
      <c r="I53" s="138"/>
      <c r="J53" s="138"/>
      <c r="K53" s="138"/>
      <c r="L53" s="138"/>
      <c r="M53" s="138"/>
      <c r="N53" s="138"/>
      <c r="O53" s="138"/>
      <c r="P53" s="138"/>
      <c r="Q53" s="138"/>
      <c r="R53" s="138"/>
      <c r="S53" s="138"/>
      <c r="T53" s="138"/>
      <c r="U53" s="138"/>
      <c r="V53" s="138"/>
      <c r="W53" s="138"/>
      <c r="X53" s="138"/>
      <c r="Y53" s="138"/>
    </row>
    <row r="54" spans="1:25" ht="15.75" customHeight="1">
      <c r="A54" s="135" t="s">
        <v>593</v>
      </c>
      <c r="B54" s="136" t="s">
        <v>227</v>
      </c>
      <c r="C54" s="136" t="s">
        <v>228</v>
      </c>
      <c r="D54" s="137" t="s">
        <v>47</v>
      </c>
      <c r="E54" s="135" t="s">
        <v>229</v>
      </c>
      <c r="F54" s="138"/>
      <c r="G54" s="138"/>
      <c r="H54" s="138"/>
      <c r="I54" s="138"/>
      <c r="J54" s="138"/>
      <c r="K54" s="138"/>
      <c r="L54" s="138"/>
      <c r="M54" s="138"/>
      <c r="N54" s="138"/>
      <c r="O54" s="138"/>
      <c r="P54" s="138"/>
      <c r="Q54" s="138"/>
      <c r="R54" s="138"/>
      <c r="S54" s="138"/>
      <c r="T54" s="138"/>
      <c r="U54" s="138"/>
      <c r="V54" s="138"/>
      <c r="W54" s="138"/>
      <c r="X54" s="138"/>
      <c r="Y54" s="138"/>
    </row>
    <row r="55" spans="1:25" ht="15.75" customHeight="1">
      <c r="A55" s="135" t="s">
        <v>575</v>
      </c>
      <c r="B55" s="136" t="s">
        <v>231</v>
      </c>
      <c r="C55" s="136" t="s">
        <v>232</v>
      </c>
      <c r="D55" s="137" t="s">
        <v>47</v>
      </c>
      <c r="E55" s="135" t="s">
        <v>233</v>
      </c>
      <c r="F55" s="138"/>
      <c r="G55" s="138"/>
      <c r="H55" s="138"/>
      <c r="I55" s="138"/>
      <c r="J55" s="138"/>
      <c r="K55" s="138"/>
      <c r="L55" s="138"/>
      <c r="M55" s="138"/>
      <c r="N55" s="138"/>
      <c r="O55" s="138"/>
      <c r="P55" s="138"/>
      <c r="Q55" s="138"/>
      <c r="R55" s="138"/>
      <c r="S55" s="138"/>
      <c r="T55" s="138"/>
      <c r="U55" s="138"/>
      <c r="V55" s="138"/>
      <c r="W55" s="138"/>
      <c r="X55" s="138"/>
      <c r="Y55" s="138"/>
    </row>
    <row r="56" spans="1:25" ht="15.75" customHeight="1">
      <c r="A56" s="135" t="s">
        <v>594</v>
      </c>
      <c r="B56" s="136" t="s">
        <v>235</v>
      </c>
      <c r="C56" s="136" t="s">
        <v>236</v>
      </c>
      <c r="D56" s="137" t="s">
        <v>47</v>
      </c>
      <c r="E56" s="135" t="s">
        <v>237</v>
      </c>
      <c r="F56" s="138"/>
      <c r="G56" s="138"/>
      <c r="H56" s="138"/>
      <c r="I56" s="138"/>
      <c r="J56" s="138"/>
      <c r="K56" s="138"/>
      <c r="L56" s="138"/>
      <c r="M56" s="138"/>
      <c r="N56" s="138"/>
      <c r="O56" s="138"/>
      <c r="P56" s="138"/>
      <c r="Q56" s="138"/>
      <c r="R56" s="138"/>
      <c r="S56" s="138"/>
      <c r="T56" s="138"/>
      <c r="U56" s="138"/>
      <c r="V56" s="138"/>
      <c r="W56" s="138"/>
      <c r="X56" s="138"/>
      <c r="Y56" s="138"/>
    </row>
    <row r="57" spans="1:25" ht="15.75" customHeight="1">
      <c r="A57" s="135" t="s">
        <v>595</v>
      </c>
      <c r="B57" s="136" t="s">
        <v>240</v>
      </c>
      <c r="C57" s="136" t="s">
        <v>241</v>
      </c>
      <c r="D57" s="137" t="s">
        <v>47</v>
      </c>
      <c r="E57" s="135" t="s">
        <v>242</v>
      </c>
      <c r="F57" s="138"/>
      <c r="G57" s="138"/>
      <c r="H57" s="138"/>
      <c r="I57" s="138"/>
      <c r="J57" s="138"/>
      <c r="K57" s="138"/>
      <c r="L57" s="138"/>
      <c r="M57" s="138"/>
      <c r="N57" s="138"/>
      <c r="O57" s="138"/>
      <c r="P57" s="138"/>
      <c r="Q57" s="138"/>
      <c r="R57" s="138"/>
      <c r="S57" s="138"/>
      <c r="T57" s="138"/>
      <c r="U57" s="138"/>
      <c r="V57" s="138"/>
      <c r="W57" s="138"/>
      <c r="X57" s="138"/>
      <c r="Y57" s="138"/>
    </row>
    <row r="58" spans="1:25" ht="15.75" customHeight="1">
      <c r="A58" s="135" t="s">
        <v>596</v>
      </c>
      <c r="B58" s="136" t="s">
        <v>244</v>
      </c>
      <c r="C58" s="136" t="s">
        <v>245</v>
      </c>
      <c r="D58" s="137" t="s">
        <v>47</v>
      </c>
      <c r="E58" s="135" t="s">
        <v>246</v>
      </c>
      <c r="F58" s="138"/>
      <c r="G58" s="138"/>
      <c r="H58" s="138"/>
      <c r="I58" s="138"/>
      <c r="J58" s="138"/>
      <c r="K58" s="138"/>
      <c r="L58" s="138"/>
      <c r="M58" s="138"/>
      <c r="N58" s="138"/>
      <c r="O58" s="138"/>
      <c r="P58" s="138"/>
      <c r="Q58" s="138"/>
      <c r="R58" s="138"/>
      <c r="S58" s="138"/>
      <c r="T58" s="138"/>
      <c r="U58" s="138"/>
      <c r="V58" s="138"/>
      <c r="W58" s="138"/>
      <c r="X58" s="138"/>
      <c r="Y58" s="138"/>
    </row>
    <row r="59" spans="1:25" ht="15.75" customHeight="1">
      <c r="A59" s="135" t="s">
        <v>597</v>
      </c>
      <c r="B59" s="136" t="s">
        <v>248</v>
      </c>
      <c r="C59" s="136" t="s">
        <v>249</v>
      </c>
      <c r="D59" s="137" t="s">
        <v>47</v>
      </c>
      <c r="E59" s="135" t="s">
        <v>250</v>
      </c>
      <c r="F59" s="138"/>
      <c r="G59" s="138"/>
      <c r="H59" s="138"/>
      <c r="I59" s="138"/>
      <c r="J59" s="138"/>
      <c r="K59" s="138"/>
      <c r="L59" s="138"/>
      <c r="M59" s="138"/>
      <c r="N59" s="138"/>
      <c r="O59" s="138"/>
      <c r="P59" s="138"/>
      <c r="Q59" s="138"/>
      <c r="R59" s="138"/>
      <c r="S59" s="138"/>
      <c r="T59" s="138"/>
      <c r="U59" s="138"/>
      <c r="V59" s="138"/>
      <c r="W59" s="138"/>
      <c r="X59" s="138"/>
      <c r="Y59" s="138"/>
    </row>
    <row r="60" spans="1:25" ht="15.75" customHeight="1">
      <c r="A60" s="135" t="s">
        <v>598</v>
      </c>
      <c r="B60" s="136" t="s">
        <v>252</v>
      </c>
      <c r="C60" s="136" t="s">
        <v>253</v>
      </c>
      <c r="D60" s="137" t="s">
        <v>47</v>
      </c>
      <c r="E60" s="135" t="s">
        <v>254</v>
      </c>
      <c r="F60" s="138"/>
      <c r="G60" s="138"/>
      <c r="H60" s="138"/>
      <c r="I60" s="138"/>
      <c r="J60" s="138"/>
      <c r="K60" s="138"/>
      <c r="L60" s="138"/>
      <c r="M60" s="138"/>
      <c r="N60" s="138"/>
      <c r="O60" s="138"/>
      <c r="P60" s="138"/>
      <c r="Q60" s="138"/>
      <c r="R60" s="138"/>
      <c r="S60" s="138"/>
      <c r="T60" s="138"/>
      <c r="U60" s="138"/>
      <c r="V60" s="138"/>
      <c r="W60" s="138"/>
      <c r="X60" s="138"/>
      <c r="Y60" s="138"/>
    </row>
    <row r="61" spans="1:25" ht="15.75" customHeight="1">
      <c r="A61" s="135" t="s">
        <v>599</v>
      </c>
      <c r="B61" s="136" t="s">
        <v>256</v>
      </c>
      <c r="C61" s="136" t="s">
        <v>257</v>
      </c>
      <c r="D61" s="137" t="s">
        <v>47</v>
      </c>
      <c r="E61" s="135" t="s">
        <v>258</v>
      </c>
      <c r="F61" s="138"/>
      <c r="G61" s="138"/>
      <c r="H61" s="138"/>
      <c r="I61" s="138"/>
      <c r="J61" s="138"/>
      <c r="K61" s="138"/>
      <c r="L61" s="138"/>
      <c r="M61" s="138"/>
      <c r="N61" s="138"/>
      <c r="O61" s="138"/>
      <c r="P61" s="138"/>
      <c r="Q61" s="138"/>
      <c r="R61" s="138"/>
      <c r="S61" s="138"/>
      <c r="T61" s="138"/>
      <c r="U61" s="138"/>
      <c r="V61" s="138"/>
      <c r="W61" s="138"/>
      <c r="X61" s="138"/>
      <c r="Y61" s="138"/>
    </row>
    <row r="62" spans="1:25" ht="15.75" customHeight="1">
      <c r="A62" s="135" t="s">
        <v>600</v>
      </c>
      <c r="B62" s="136" t="s">
        <v>260</v>
      </c>
      <c r="C62" s="136" t="s">
        <v>261</v>
      </c>
      <c r="D62" s="137" t="s">
        <v>47</v>
      </c>
      <c r="E62" s="135" t="s">
        <v>262</v>
      </c>
      <c r="F62" s="138"/>
      <c r="G62" s="138"/>
      <c r="H62" s="138"/>
      <c r="I62" s="138"/>
      <c r="J62" s="138"/>
      <c r="K62" s="138"/>
      <c r="L62" s="138"/>
      <c r="M62" s="138"/>
      <c r="N62" s="138"/>
      <c r="O62" s="138"/>
      <c r="P62" s="138"/>
      <c r="Q62" s="138"/>
      <c r="R62" s="138"/>
      <c r="S62" s="138"/>
      <c r="T62" s="138"/>
      <c r="U62" s="138"/>
      <c r="V62" s="138"/>
      <c r="W62" s="138"/>
      <c r="X62" s="138"/>
      <c r="Y62" s="138"/>
    </row>
    <row r="63" spans="1:25" ht="15.75" customHeight="1">
      <c r="A63" s="135" t="s">
        <v>601</v>
      </c>
      <c r="B63" s="136" t="s">
        <v>264</v>
      </c>
      <c r="C63" s="136" t="s">
        <v>265</v>
      </c>
      <c r="D63" s="137" t="s">
        <v>47</v>
      </c>
      <c r="E63" s="135" t="s">
        <v>266</v>
      </c>
      <c r="F63" s="138"/>
      <c r="G63" s="138"/>
      <c r="H63" s="138"/>
      <c r="I63" s="138"/>
      <c r="J63" s="138"/>
      <c r="K63" s="138"/>
      <c r="L63" s="138"/>
      <c r="M63" s="138"/>
      <c r="N63" s="138"/>
      <c r="O63" s="138"/>
      <c r="P63" s="138"/>
      <c r="Q63" s="138"/>
      <c r="R63" s="138"/>
      <c r="S63" s="138"/>
      <c r="T63" s="138"/>
      <c r="U63" s="138"/>
      <c r="V63" s="138"/>
      <c r="W63" s="138"/>
      <c r="X63" s="138"/>
      <c r="Y63" s="138"/>
    </row>
    <row r="64" spans="1:25" ht="15.75" customHeight="1">
      <c r="A64" s="135" t="s">
        <v>602</v>
      </c>
      <c r="B64" s="136" t="s">
        <v>268</v>
      </c>
      <c r="C64" s="136" t="s">
        <v>269</v>
      </c>
      <c r="D64" s="137" t="s">
        <v>47</v>
      </c>
      <c r="E64" s="135" t="s">
        <v>270</v>
      </c>
      <c r="F64" s="138"/>
      <c r="G64" s="138"/>
      <c r="H64" s="138"/>
      <c r="I64" s="138"/>
      <c r="J64" s="138"/>
      <c r="K64" s="138"/>
      <c r="L64" s="138"/>
      <c r="M64" s="138"/>
      <c r="N64" s="138"/>
      <c r="O64" s="138"/>
      <c r="P64" s="138"/>
      <c r="Q64" s="138"/>
      <c r="R64" s="138"/>
      <c r="S64" s="138"/>
      <c r="T64" s="138"/>
      <c r="U64" s="138"/>
      <c r="V64" s="138"/>
      <c r="W64" s="138"/>
      <c r="X64" s="138"/>
      <c r="Y64" s="138"/>
    </row>
    <row r="65" spans="1:25" ht="15.75" customHeight="1">
      <c r="A65" s="185" t="s">
        <v>272</v>
      </c>
      <c r="B65" s="186"/>
      <c r="C65" s="186"/>
      <c r="D65" s="186"/>
      <c r="E65" s="187"/>
      <c r="F65" s="23"/>
      <c r="G65" s="23"/>
      <c r="H65" s="23"/>
      <c r="I65" s="23"/>
      <c r="J65" s="23"/>
      <c r="K65" s="23"/>
      <c r="L65" s="23"/>
      <c r="M65" s="23"/>
      <c r="N65" s="23"/>
      <c r="O65" s="23"/>
      <c r="P65" s="23"/>
      <c r="Q65" s="23"/>
      <c r="R65" s="23"/>
      <c r="S65" s="23"/>
      <c r="T65" s="23"/>
      <c r="U65" s="23"/>
      <c r="V65" s="23"/>
      <c r="W65" s="23"/>
      <c r="X65" s="23"/>
      <c r="Y65" s="23"/>
    </row>
    <row r="66" spans="1:25" ht="15.75" customHeight="1">
      <c r="A66" s="135" t="s">
        <v>603</v>
      </c>
      <c r="B66" s="136" t="s">
        <v>273</v>
      </c>
      <c r="C66" s="136" t="s">
        <v>274</v>
      </c>
      <c r="D66" s="137"/>
      <c r="E66" s="135" t="s">
        <v>275</v>
      </c>
      <c r="F66" s="138"/>
      <c r="G66" s="138"/>
      <c r="H66" s="138"/>
      <c r="I66" s="138"/>
      <c r="J66" s="138"/>
      <c r="K66" s="138"/>
      <c r="L66" s="138"/>
      <c r="M66" s="138"/>
      <c r="N66" s="138"/>
      <c r="O66" s="138"/>
      <c r="P66" s="138"/>
      <c r="Q66" s="138"/>
      <c r="R66" s="138"/>
      <c r="S66" s="138"/>
      <c r="T66" s="138"/>
      <c r="U66" s="138"/>
      <c r="V66" s="138"/>
      <c r="W66" s="138"/>
      <c r="X66" s="138"/>
      <c r="Y66" s="138"/>
    </row>
    <row r="67" spans="1:25" ht="15.75" customHeight="1">
      <c r="A67" s="135" t="s">
        <v>604</v>
      </c>
      <c r="B67" s="136" t="s">
        <v>278</v>
      </c>
      <c r="C67" s="136" t="s">
        <v>279</v>
      </c>
      <c r="D67" s="137"/>
      <c r="E67" s="135" t="s">
        <v>280</v>
      </c>
      <c r="F67" s="138"/>
      <c r="G67" s="138"/>
      <c r="H67" s="138"/>
      <c r="I67" s="138"/>
      <c r="J67" s="138"/>
      <c r="K67" s="138"/>
      <c r="L67" s="138"/>
      <c r="M67" s="138"/>
      <c r="N67" s="138"/>
      <c r="O67" s="138"/>
      <c r="P67" s="138"/>
      <c r="Q67" s="138"/>
      <c r="R67" s="138"/>
      <c r="S67" s="138"/>
      <c r="T67" s="138"/>
      <c r="U67" s="138"/>
      <c r="V67" s="138"/>
      <c r="W67" s="138"/>
      <c r="X67" s="138"/>
      <c r="Y67" s="138"/>
    </row>
    <row r="68" spans="1:25" ht="15.75" customHeight="1">
      <c r="A68" s="142" t="s">
        <v>94</v>
      </c>
      <c r="B68" s="143" t="s">
        <v>282</v>
      </c>
      <c r="C68" s="143" t="s">
        <v>283</v>
      </c>
      <c r="D68" s="142"/>
      <c r="E68" s="144" t="s">
        <v>284</v>
      </c>
      <c r="F68" s="138"/>
      <c r="G68" s="138"/>
      <c r="H68" s="138"/>
      <c r="I68" s="138"/>
      <c r="J68" s="138"/>
      <c r="K68" s="138"/>
      <c r="L68" s="138"/>
      <c r="M68" s="138"/>
      <c r="N68" s="138"/>
      <c r="O68" s="138"/>
      <c r="P68" s="138"/>
      <c r="Q68" s="138"/>
      <c r="R68" s="138"/>
      <c r="S68" s="138"/>
      <c r="T68" s="138"/>
      <c r="U68" s="138"/>
      <c r="V68" s="138"/>
      <c r="W68" s="138"/>
      <c r="X68" s="138"/>
      <c r="Y68" s="138"/>
    </row>
    <row r="69" spans="1:25" ht="15.75" customHeight="1">
      <c r="A69" s="142" t="s">
        <v>94</v>
      </c>
      <c r="B69" s="143" t="s">
        <v>287</v>
      </c>
      <c r="C69" s="143" t="s">
        <v>288</v>
      </c>
      <c r="D69" s="142"/>
      <c r="E69" s="144" t="s">
        <v>289</v>
      </c>
      <c r="F69" s="138"/>
      <c r="G69" s="138"/>
      <c r="H69" s="138"/>
      <c r="I69" s="138"/>
      <c r="J69" s="138"/>
      <c r="K69" s="138"/>
      <c r="L69" s="138"/>
      <c r="M69" s="138"/>
      <c r="N69" s="138"/>
      <c r="O69" s="138"/>
      <c r="P69" s="138"/>
      <c r="Q69" s="138"/>
      <c r="R69" s="138"/>
      <c r="S69" s="138"/>
      <c r="T69" s="138"/>
      <c r="U69" s="138"/>
      <c r="V69" s="138"/>
      <c r="W69" s="138"/>
      <c r="X69" s="138"/>
      <c r="Y69" s="138"/>
    </row>
    <row r="70" spans="1:25" ht="15.75" customHeight="1">
      <c r="A70" s="142" t="s">
        <v>94</v>
      </c>
      <c r="B70" s="143" t="s">
        <v>291</v>
      </c>
      <c r="C70" s="143" t="s">
        <v>292</v>
      </c>
      <c r="D70" s="142"/>
      <c r="E70" s="144" t="s">
        <v>293</v>
      </c>
      <c r="F70" s="138"/>
      <c r="G70" s="138"/>
      <c r="H70" s="138"/>
      <c r="I70" s="138"/>
      <c r="J70" s="138"/>
      <c r="K70" s="138"/>
      <c r="L70" s="138"/>
      <c r="M70" s="138"/>
      <c r="N70" s="138"/>
      <c r="O70" s="138"/>
      <c r="P70" s="138"/>
      <c r="Q70" s="138"/>
      <c r="R70" s="138"/>
      <c r="S70" s="138"/>
      <c r="T70" s="138"/>
      <c r="U70" s="138"/>
      <c r="V70" s="138"/>
      <c r="W70" s="138"/>
      <c r="X70" s="138"/>
      <c r="Y70" s="138"/>
    </row>
    <row r="71" spans="1:25" ht="15.75" customHeight="1">
      <c r="A71" s="142" t="s">
        <v>94</v>
      </c>
      <c r="B71" s="143" t="s">
        <v>295</v>
      </c>
      <c r="C71" s="143" t="s">
        <v>296</v>
      </c>
      <c r="D71" s="142"/>
      <c r="E71" s="144" t="s">
        <v>297</v>
      </c>
      <c r="F71" s="138"/>
      <c r="G71" s="138"/>
      <c r="H71" s="138"/>
      <c r="I71" s="138"/>
      <c r="J71" s="138"/>
      <c r="K71" s="138"/>
      <c r="L71" s="138"/>
      <c r="M71" s="138"/>
      <c r="N71" s="138"/>
      <c r="O71" s="138"/>
      <c r="P71" s="138"/>
      <c r="Q71" s="138"/>
      <c r="R71" s="138"/>
      <c r="S71" s="138"/>
      <c r="T71" s="138"/>
      <c r="U71" s="138"/>
      <c r="V71" s="138"/>
      <c r="W71" s="138"/>
      <c r="X71" s="138"/>
      <c r="Y71" s="138"/>
    </row>
    <row r="72" spans="1:25" ht="15.75" customHeight="1">
      <c r="A72" s="142" t="s">
        <v>94</v>
      </c>
      <c r="B72" s="143" t="s">
        <v>299</v>
      </c>
      <c r="C72" s="143" t="s">
        <v>300</v>
      </c>
      <c r="D72" s="142"/>
      <c r="E72" s="144" t="s">
        <v>301</v>
      </c>
      <c r="F72" s="138"/>
      <c r="G72" s="138"/>
      <c r="H72" s="138"/>
      <c r="I72" s="138"/>
      <c r="J72" s="138"/>
      <c r="K72" s="138"/>
      <c r="L72" s="138"/>
      <c r="M72" s="138"/>
      <c r="N72" s="138"/>
      <c r="O72" s="138"/>
      <c r="P72" s="138"/>
      <c r="Q72" s="138"/>
      <c r="R72" s="138"/>
      <c r="S72" s="138"/>
      <c r="T72" s="138"/>
      <c r="U72" s="138"/>
      <c r="V72" s="138"/>
      <c r="W72" s="138"/>
      <c r="X72" s="138"/>
      <c r="Y72" s="138"/>
    </row>
    <row r="73" spans="1:25" ht="15.75" customHeight="1">
      <c r="A73" s="135" t="s">
        <v>605</v>
      </c>
      <c r="B73" s="136" t="s">
        <v>303</v>
      </c>
      <c r="C73" s="136" t="s">
        <v>304</v>
      </c>
      <c r="D73" s="137"/>
      <c r="E73" s="135" t="s">
        <v>305</v>
      </c>
      <c r="F73" s="138"/>
      <c r="G73" s="138"/>
      <c r="H73" s="138"/>
      <c r="I73" s="138"/>
      <c r="J73" s="138"/>
      <c r="K73" s="138"/>
      <c r="L73" s="138"/>
      <c r="M73" s="138"/>
      <c r="N73" s="138"/>
      <c r="O73" s="138"/>
      <c r="P73" s="138"/>
      <c r="Q73" s="138"/>
      <c r="R73" s="138"/>
      <c r="S73" s="138"/>
      <c r="T73" s="138"/>
      <c r="U73" s="138"/>
      <c r="V73" s="138"/>
      <c r="W73" s="138"/>
      <c r="X73" s="138"/>
      <c r="Y73" s="138"/>
    </row>
    <row r="74" spans="1:25" ht="15.75" customHeight="1">
      <c r="A74" s="135" t="s">
        <v>606</v>
      </c>
      <c r="B74" s="136" t="s">
        <v>307</v>
      </c>
      <c r="C74" s="136" t="s">
        <v>216</v>
      </c>
      <c r="D74" s="137"/>
      <c r="E74" s="135" t="s">
        <v>308</v>
      </c>
      <c r="F74" s="138"/>
      <c r="G74" s="138"/>
      <c r="H74" s="138"/>
      <c r="I74" s="138"/>
      <c r="J74" s="138"/>
      <c r="K74" s="138"/>
      <c r="L74" s="138"/>
      <c r="M74" s="138"/>
      <c r="N74" s="138"/>
      <c r="O74" s="138"/>
      <c r="P74" s="138"/>
      <c r="Q74" s="138"/>
      <c r="R74" s="138"/>
      <c r="S74" s="138"/>
      <c r="T74" s="138"/>
      <c r="U74" s="138"/>
      <c r="V74" s="138"/>
      <c r="W74" s="138"/>
      <c r="X74" s="138"/>
      <c r="Y74" s="138"/>
    </row>
    <row r="75" spans="1:25" ht="15.75" customHeight="1">
      <c r="A75" s="135"/>
      <c r="B75" s="136" t="s">
        <v>310</v>
      </c>
      <c r="C75" s="136" t="s">
        <v>311</v>
      </c>
      <c r="D75" s="137"/>
      <c r="E75" s="135" t="s">
        <v>312</v>
      </c>
      <c r="F75" s="138"/>
      <c r="G75" s="138"/>
      <c r="H75" s="138"/>
      <c r="I75" s="138"/>
      <c r="J75" s="138"/>
      <c r="K75" s="138"/>
      <c r="L75" s="138"/>
      <c r="M75" s="138"/>
      <c r="N75" s="138"/>
      <c r="O75" s="138"/>
      <c r="P75" s="138"/>
      <c r="Q75" s="138"/>
      <c r="R75" s="138"/>
      <c r="S75" s="138"/>
      <c r="T75" s="138"/>
      <c r="U75" s="138"/>
      <c r="V75" s="138"/>
      <c r="W75" s="138"/>
      <c r="X75" s="138"/>
      <c r="Y75" s="138"/>
    </row>
    <row r="76" spans="1:25" ht="15.75" customHeight="1">
      <c r="A76" s="135"/>
      <c r="B76" s="136" t="s">
        <v>314</v>
      </c>
      <c r="C76" s="136" t="s">
        <v>315</v>
      </c>
      <c r="D76" s="137"/>
      <c r="E76" s="135" t="s">
        <v>316</v>
      </c>
      <c r="F76" s="138"/>
      <c r="G76" s="138"/>
      <c r="H76" s="138"/>
      <c r="I76" s="138"/>
      <c r="J76" s="138"/>
      <c r="K76" s="138"/>
      <c r="L76" s="138"/>
      <c r="M76" s="138"/>
      <c r="N76" s="138"/>
      <c r="O76" s="138"/>
      <c r="P76" s="138"/>
      <c r="Q76" s="138"/>
      <c r="R76" s="138"/>
      <c r="S76" s="138"/>
      <c r="T76" s="138"/>
      <c r="U76" s="138"/>
      <c r="V76" s="138"/>
      <c r="W76" s="138"/>
      <c r="X76" s="138"/>
      <c r="Y76" s="138"/>
    </row>
    <row r="77" spans="1:25" ht="15.75" customHeight="1">
      <c r="A77" s="135" t="s">
        <v>607</v>
      </c>
      <c r="B77" s="136" t="s">
        <v>318</v>
      </c>
      <c r="C77" s="136" t="s">
        <v>319</v>
      </c>
      <c r="D77" s="137"/>
      <c r="E77" s="135" t="s">
        <v>320</v>
      </c>
      <c r="F77" s="138"/>
      <c r="G77" s="138"/>
      <c r="H77" s="138"/>
      <c r="I77" s="138"/>
      <c r="J77" s="138"/>
      <c r="K77" s="138"/>
      <c r="L77" s="138"/>
      <c r="M77" s="138"/>
      <c r="N77" s="138"/>
      <c r="O77" s="138"/>
      <c r="P77" s="138"/>
      <c r="Q77" s="138"/>
      <c r="R77" s="138"/>
      <c r="S77" s="138"/>
      <c r="T77" s="138"/>
      <c r="U77" s="138"/>
      <c r="V77" s="138"/>
      <c r="W77" s="138"/>
      <c r="X77" s="138"/>
      <c r="Y77" s="138"/>
    </row>
    <row r="78" spans="1:25" ht="11.25" customHeight="1">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row>
    <row r="79" spans="1:25" ht="11.25" customHeight="1">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row>
    <row r="80" spans="1:25" ht="11.25" customHeight="1">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row>
    <row r="81" spans="1:25" ht="11.25" customHeight="1">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row>
    <row r="82" spans="1:25" ht="11.25" customHeight="1">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row>
    <row r="83" spans="1:25" ht="11.25" customHeight="1">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row>
    <row r="84" spans="1:25" ht="11.25" customHeight="1">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row>
    <row r="85" spans="1:25" ht="11.25" customHeight="1">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row>
    <row r="86" spans="1:25" ht="11.25" customHeight="1">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row>
    <row r="87" spans="1:25" ht="11.25" customHeight="1">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row>
    <row r="88" spans="1:25" ht="11.25" customHeight="1">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row>
    <row r="89" spans="1:25" ht="11.25" customHeight="1">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row>
    <row r="90" spans="1:25" ht="11.25" customHeight="1">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row>
    <row r="91" spans="1:25" ht="11.25" customHeight="1">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row>
    <row r="92" spans="1:25" ht="11.25" customHeight="1">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row>
    <row r="93" spans="1:25" ht="11.25" customHeight="1">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row>
    <row r="94" spans="1:25" ht="11.25" customHeight="1">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row>
    <row r="95" spans="1:25" ht="11.25" customHeight="1">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row>
    <row r="96" spans="1:25" ht="11.25" customHeight="1">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row>
    <row r="97" spans="1:25" ht="11.25" customHeight="1">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row>
    <row r="98" spans="1:25" ht="11.25" customHeight="1">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row>
    <row r="99" spans="1:25" ht="11.25" customHeight="1">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row>
    <row r="100" spans="1:25" ht="11.25" customHeight="1">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row>
    <row r="101" spans="1:25" ht="11.25" customHeight="1">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row>
    <row r="102" spans="1:25" ht="11.25" customHeight="1">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row>
    <row r="103" spans="1:25" ht="11.25" customHeight="1">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row>
    <row r="104" spans="1:25" ht="11.2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row>
    <row r="105" spans="1:25" ht="11.25" customHeight="1">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row>
    <row r="106" spans="1:25" ht="11.25" customHeight="1">
      <c r="A106" s="13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row>
    <row r="107" spans="1:25" ht="11.25" customHeight="1">
      <c r="A107" s="13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row>
    <row r="108" spans="1:25" ht="11.25" customHeight="1">
      <c r="A108" s="13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row>
    <row r="109" spans="1:25" ht="11.25" customHeight="1">
      <c r="A109" s="13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row>
    <row r="110" spans="1:25" ht="11.25" customHeight="1">
      <c r="A110" s="13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row>
    <row r="111" spans="1:25" ht="11.25" customHeight="1">
      <c r="A111" s="13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row>
    <row r="112" spans="1:25" ht="11.25" customHeight="1">
      <c r="A112" s="13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row>
    <row r="113" spans="1:25" ht="11.25" customHeight="1">
      <c r="A113" s="13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row>
    <row r="114" spans="1:25" ht="11.25" customHeight="1">
      <c r="A114" s="13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row>
    <row r="115" spans="1:25" ht="11.25" customHeight="1">
      <c r="A115" s="13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row>
    <row r="116" spans="1:25" ht="11.25" customHeight="1">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row>
    <row r="117" spans="1:25" ht="11.25" customHeight="1">
      <c r="A117" s="13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row>
    <row r="118" spans="1:25" ht="11.25" customHeight="1">
      <c r="A118" s="13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row>
    <row r="119" spans="1:25" ht="11.25" customHeight="1">
      <c r="A119" s="138"/>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row>
    <row r="120" spans="1:25" ht="11.25" customHeight="1">
      <c r="A120" s="138"/>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row>
    <row r="121" spans="1:25" ht="11.25" customHeight="1">
      <c r="A121" s="138"/>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row>
    <row r="122" spans="1:25" ht="11.25" customHeight="1">
      <c r="A122" s="13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row>
    <row r="123" spans="1:25" ht="11.25" customHeight="1">
      <c r="A123" s="13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row>
    <row r="124" spans="1:25" ht="11.25" customHeight="1">
      <c r="A124" s="13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row>
    <row r="125" spans="1:25" ht="11.25" customHeight="1">
      <c r="A125" s="13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row>
    <row r="126" spans="1:25" ht="11.25" customHeight="1">
      <c r="A126" s="13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row>
    <row r="127" spans="1:25" ht="11.25" customHeight="1">
      <c r="A127" s="13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row>
    <row r="128" spans="1:25" ht="11.25" customHeight="1">
      <c r="A128" s="13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row>
    <row r="129" spans="1:25" ht="11.25" customHeight="1">
      <c r="A129" s="13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row>
    <row r="130" spans="1:25" ht="11.25" customHeight="1">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row>
    <row r="131" spans="1:25" ht="11.25" customHeight="1">
      <c r="A131" s="13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row>
    <row r="132" spans="1:25" ht="11.25" customHeight="1">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row>
    <row r="133" spans="1:25" ht="11.25" customHeight="1">
      <c r="A133" s="13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row>
    <row r="134" spans="1:25" ht="11.25" customHeight="1">
      <c r="A134" s="13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row>
    <row r="135" spans="1:25" ht="11.25" customHeight="1">
      <c r="A135" s="138"/>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row>
    <row r="136" spans="1:25" ht="11.25" customHeight="1">
      <c r="A136" s="138"/>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row>
    <row r="137" spans="1:25" ht="11.25" customHeight="1">
      <c r="A137" s="138"/>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row>
    <row r="138" spans="1:25" ht="11.25" customHeight="1">
      <c r="A138" s="138"/>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row>
    <row r="139" spans="1:25" ht="11.25" customHeight="1">
      <c r="A139" s="138"/>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row>
    <row r="140" spans="1:25" ht="11.25" customHeight="1">
      <c r="A140" s="138"/>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row>
    <row r="141" spans="1:25" ht="11.25" customHeight="1">
      <c r="A141" s="138"/>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row>
    <row r="142" spans="1:25" ht="11.25" customHeight="1">
      <c r="A142" s="138"/>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row>
    <row r="143" spans="1:25" ht="11.25" customHeight="1">
      <c r="A143" s="138"/>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row>
    <row r="144" spans="1:25" ht="11.25" customHeight="1">
      <c r="A144" s="138"/>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row>
    <row r="145" spans="1:25" ht="11.25" customHeight="1">
      <c r="A145" s="138"/>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row>
    <row r="146" spans="1:25" ht="11.25" customHeight="1">
      <c r="A146" s="138"/>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row>
    <row r="147" spans="1:25" ht="11.25" customHeight="1">
      <c r="A147" s="138"/>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row>
    <row r="148" spans="1:25" ht="11.25" customHeight="1">
      <c r="A148" s="138"/>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row>
    <row r="149" spans="1:25" ht="11.25" customHeight="1">
      <c r="A149" s="138"/>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row>
    <row r="150" spans="1:25" ht="11.25" customHeight="1">
      <c r="A150" s="138"/>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row>
    <row r="151" spans="1:25" ht="11.25" customHeight="1">
      <c r="A151" s="13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row>
    <row r="152" spans="1:25" ht="11.25" customHeight="1">
      <c r="A152" s="138"/>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row>
    <row r="153" spans="1:25" ht="11.25" customHeight="1">
      <c r="A153" s="138"/>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row>
    <row r="154" spans="1:25" ht="11.25" customHeight="1">
      <c r="A154" s="138"/>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row>
    <row r="155" spans="1:25" ht="11.25" customHeight="1">
      <c r="A155" s="138"/>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row>
    <row r="156" spans="1:25" ht="11.25" customHeight="1">
      <c r="A156" s="138"/>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row>
    <row r="157" spans="1:25" ht="11.25" customHeight="1">
      <c r="A157" s="138"/>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row>
    <row r="158" spans="1:25" ht="11.25" customHeight="1">
      <c r="A158" s="138"/>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row>
    <row r="159" spans="1:25" ht="11.25" customHeight="1">
      <c r="A159" s="138"/>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row>
    <row r="160" spans="1:25" ht="11.25" customHeight="1">
      <c r="A160" s="138"/>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row>
    <row r="161" spans="1:25" ht="11.25" customHeight="1">
      <c r="A161" s="13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row>
    <row r="162" spans="1:25" ht="11.25" customHeight="1">
      <c r="A162" s="138"/>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row>
    <row r="163" spans="1:25" ht="11.25" customHeight="1">
      <c r="A163" s="138"/>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row>
    <row r="164" spans="1:25" ht="11.25" customHeight="1">
      <c r="A164" s="138"/>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row>
    <row r="165" spans="1:25" ht="11.25" customHeight="1">
      <c r="A165" s="138"/>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row>
    <row r="166" spans="1:25" ht="11.25" customHeight="1">
      <c r="A166" s="138"/>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row>
    <row r="167" spans="1:25" ht="11.25" customHeight="1">
      <c r="A167" s="138"/>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row>
    <row r="168" spans="1:25" ht="11.25" customHeight="1">
      <c r="A168" s="138"/>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row>
    <row r="169" spans="1:25" ht="11.25" customHeight="1">
      <c r="A169" s="138"/>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row>
    <row r="170" spans="1:25" ht="11.25" customHeight="1">
      <c r="A170" s="138"/>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row>
    <row r="171" spans="1:25" ht="11.25" customHeight="1">
      <c r="A171" s="138"/>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row>
    <row r="172" spans="1:25" ht="11.25" customHeight="1">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row>
    <row r="173" spans="1:25" ht="11.25" customHeight="1">
      <c r="A173" s="138"/>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row>
    <row r="174" spans="1:25" ht="11.25" customHeight="1">
      <c r="A174" s="138"/>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row>
    <row r="175" spans="1:25" ht="11.25" customHeight="1">
      <c r="A175" s="138"/>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row>
    <row r="176" spans="1:25" ht="11.25" customHeight="1">
      <c r="A176" s="138"/>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row>
    <row r="177" spans="1:25" ht="11.25" customHeight="1">
      <c r="A177" s="138"/>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row>
    <row r="178" spans="1:25" ht="11.25" customHeight="1">
      <c r="A178" s="138"/>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row>
    <row r="179" spans="1:25" ht="11.25" customHeight="1">
      <c r="A179" s="138"/>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row>
    <row r="180" spans="1:25" ht="11.25" customHeight="1">
      <c r="A180" s="138"/>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row>
    <row r="181" spans="1:25" ht="11.25" customHeight="1">
      <c r="A181" s="138"/>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row>
    <row r="182" spans="1:25" ht="11.25"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row>
    <row r="183" spans="1:25" ht="11.25" customHeight="1">
      <c r="A183" s="138"/>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row>
    <row r="184" spans="1:25" ht="11.25" customHeight="1">
      <c r="A184" s="138"/>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row>
    <row r="185" spans="1:25" ht="11.25" customHeight="1">
      <c r="A185" s="138"/>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row>
    <row r="186" spans="1:25" ht="11.25" customHeight="1">
      <c r="A186" s="138"/>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row>
    <row r="187" spans="1:25" ht="11.25" customHeight="1">
      <c r="A187" s="138"/>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row>
    <row r="188" spans="1:25" ht="11.25" customHeight="1">
      <c r="A188" s="138"/>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row>
    <row r="189" spans="1:25" ht="11.25" customHeight="1">
      <c r="A189" s="138"/>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row>
    <row r="190" spans="1:25" ht="11.25" customHeight="1">
      <c r="A190" s="138"/>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row>
    <row r="191" spans="1:25" ht="11.25" customHeight="1">
      <c r="A191" s="138"/>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row>
    <row r="192" spans="1:25" ht="11.25" customHeight="1">
      <c r="A192" s="138"/>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row>
    <row r="193" spans="1:25" ht="11.25" customHeight="1">
      <c r="A193" s="138"/>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row>
    <row r="194" spans="1:25" ht="11.25" customHeight="1">
      <c r="A194" s="138"/>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row>
    <row r="195" spans="1:25" ht="11.25" customHeight="1">
      <c r="A195" s="138"/>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row>
    <row r="196" spans="1:25" ht="11.25" customHeight="1">
      <c r="A196" s="138"/>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row>
    <row r="197" spans="1:25" ht="11.25" customHeight="1">
      <c r="A197" s="138"/>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row>
    <row r="198" spans="1:25" ht="11.25" customHeight="1">
      <c r="A198" s="138"/>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row>
    <row r="199" spans="1:25" ht="11.25" customHeight="1">
      <c r="A199" s="138"/>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row>
    <row r="200" spans="1:25" ht="11.25" customHeight="1">
      <c r="A200" s="138"/>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row>
    <row r="201" spans="1:25" ht="11.25" customHeight="1">
      <c r="A201" s="138"/>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row>
    <row r="202" spans="1:25" ht="11.25" customHeight="1">
      <c r="A202" s="138"/>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row>
    <row r="203" spans="1:25" ht="11.25" customHeight="1">
      <c r="A203" s="138"/>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row>
    <row r="204" spans="1:25" ht="11.25" customHeight="1">
      <c r="A204" s="138"/>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row>
    <row r="205" spans="1:25" ht="11.25" customHeight="1">
      <c r="A205" s="138"/>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row>
    <row r="206" spans="1:25" ht="11.25" customHeight="1">
      <c r="A206" s="138"/>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row>
    <row r="207" spans="1:25" ht="11.25" customHeight="1">
      <c r="A207" s="138"/>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row>
    <row r="208" spans="1:25" ht="11.25" customHeight="1">
      <c r="A208" s="138"/>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row>
    <row r="209" spans="1:25" ht="11.25" customHeight="1">
      <c r="A209" s="138"/>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row>
    <row r="210" spans="1:25" ht="11.25" customHeight="1">
      <c r="A210" s="138"/>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row>
    <row r="211" spans="1:25" ht="11.25" customHeight="1">
      <c r="A211" s="138"/>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row>
    <row r="212" spans="1:25" ht="11.25" customHeight="1">
      <c r="A212" s="138"/>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row>
    <row r="213" spans="1:25" ht="11.25" customHeight="1">
      <c r="A213" s="138"/>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row>
    <row r="214" spans="1:25" ht="11.25" customHeight="1">
      <c r="A214" s="138"/>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row>
    <row r="215" spans="1:25" ht="11.25" customHeight="1">
      <c r="A215" s="138"/>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row>
    <row r="216" spans="1:25" ht="11.25" customHeight="1">
      <c r="A216" s="138"/>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row>
    <row r="217" spans="1:25" ht="11.25" customHeight="1">
      <c r="A217" s="138"/>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row>
    <row r="218" spans="1:25" ht="11.25" customHeight="1">
      <c r="A218" s="138"/>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row>
    <row r="219" spans="1:25" ht="11.25" customHeight="1">
      <c r="A219" s="138"/>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row>
    <row r="220" spans="1:25" ht="11.25" customHeight="1">
      <c r="A220" s="138"/>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row>
    <row r="221" spans="1:25" ht="11.25" customHeight="1">
      <c r="A221" s="138"/>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row>
    <row r="222" spans="1:25" ht="11.25" customHeight="1">
      <c r="A222" s="138"/>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row>
    <row r="223" spans="1:25" ht="11.25" customHeight="1">
      <c r="A223" s="138"/>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row>
    <row r="224" spans="1:25" ht="11.25" customHeight="1">
      <c r="A224" s="138"/>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row>
    <row r="225" spans="1:25" ht="11.25" customHeight="1">
      <c r="A225" s="138"/>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row>
    <row r="226" spans="1:25" ht="11.25" customHeight="1">
      <c r="A226" s="138"/>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row>
    <row r="227" spans="1:25" ht="11.25" customHeight="1">
      <c r="A227" s="138"/>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row>
    <row r="228" spans="1:25" ht="11.25" customHeight="1">
      <c r="A228" s="138"/>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row>
    <row r="229" spans="1:25" ht="11.25" customHeight="1">
      <c r="A229" s="138"/>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row>
    <row r="230" spans="1:25" ht="11.25" customHeight="1">
      <c r="A230" s="138"/>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row>
    <row r="231" spans="1:25" ht="11.25" customHeight="1">
      <c r="A231" s="138"/>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row>
    <row r="232" spans="1:25" ht="11.25" customHeight="1">
      <c r="A232" s="138"/>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row>
    <row r="233" spans="1:25" ht="11.25" customHeight="1">
      <c r="A233" s="138"/>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row>
    <row r="234" spans="1:25" ht="11.25" customHeight="1">
      <c r="A234" s="138"/>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row>
    <row r="235" spans="1:25" ht="11.25" customHeight="1">
      <c r="A235" s="138"/>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row>
    <row r="236" spans="1:25" ht="11.25" customHeight="1">
      <c r="A236" s="138"/>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row>
    <row r="237" spans="1:25" ht="11.25" customHeight="1">
      <c r="A237" s="138"/>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row>
    <row r="238" spans="1:25" ht="11.25" customHeight="1">
      <c r="A238" s="138"/>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row>
    <row r="239" spans="1:25" ht="11.25" customHeight="1">
      <c r="A239" s="138"/>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row>
    <row r="240" spans="1:25" ht="11.25" customHeight="1">
      <c r="A240" s="138"/>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row>
    <row r="241" spans="1:25" ht="11.25" customHeight="1">
      <c r="A241" s="138"/>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row>
    <row r="242" spans="1:25" ht="11.25" customHeight="1">
      <c r="A242" s="138"/>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row>
    <row r="243" spans="1:25" ht="11.25" customHeight="1">
      <c r="A243" s="138"/>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row>
    <row r="244" spans="1:25" ht="11.25" customHeight="1">
      <c r="A244" s="138"/>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row>
    <row r="245" spans="1:25" ht="11.25" customHeight="1">
      <c r="A245" s="138"/>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row>
    <row r="246" spans="1:25" ht="11.25" customHeight="1">
      <c r="A246" s="138"/>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row>
    <row r="247" spans="1:25" ht="11.25" customHeight="1">
      <c r="A247" s="138"/>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row>
    <row r="248" spans="1:25" ht="11.25" customHeight="1">
      <c r="A248" s="138"/>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row>
    <row r="249" spans="1:25" ht="11.25" customHeight="1">
      <c r="A249" s="138"/>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row>
    <row r="250" spans="1:25" ht="11.25" customHeight="1">
      <c r="A250" s="138"/>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row>
    <row r="251" spans="1:25" ht="11.25" customHeight="1">
      <c r="A251" s="138"/>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row>
    <row r="252" spans="1:25" ht="11.25" customHeight="1">
      <c r="A252" s="138"/>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row>
    <row r="253" spans="1:25" ht="11.25" customHeight="1">
      <c r="A253" s="138"/>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row>
    <row r="254" spans="1:25" ht="11.25" customHeight="1">
      <c r="A254" s="138"/>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row>
    <row r="255" spans="1:25" ht="11.25" customHeight="1">
      <c r="A255" s="138"/>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row>
    <row r="256" spans="1:25" ht="11.25" customHeight="1">
      <c r="A256" s="138"/>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row>
    <row r="257" spans="1:25" ht="11.25" customHeight="1">
      <c r="A257" s="138"/>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row>
    <row r="258" spans="1:25" ht="11.25" customHeight="1">
      <c r="A258" s="138"/>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row>
    <row r="259" spans="1:25" ht="11.25" customHeight="1">
      <c r="A259" s="138"/>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row>
    <row r="260" spans="1:25" ht="11.25" customHeight="1">
      <c r="A260" s="138"/>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row>
    <row r="261" spans="1:25" ht="11.25" customHeight="1">
      <c r="A261" s="138"/>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row>
    <row r="262" spans="1:25" ht="11.25" customHeight="1">
      <c r="A262" s="138"/>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row>
    <row r="263" spans="1:25" ht="11.25" customHeight="1">
      <c r="A263" s="138"/>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row>
    <row r="264" spans="1:25" ht="11.25" customHeight="1">
      <c r="A264" s="138"/>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row>
    <row r="265" spans="1:25" ht="11.25" customHeight="1">
      <c r="A265" s="138"/>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row>
    <row r="266" spans="1:25" ht="11.25" customHeight="1">
      <c r="A266" s="138"/>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row>
    <row r="267" spans="1:25" ht="11.25" customHeight="1">
      <c r="A267" s="138"/>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row>
    <row r="268" spans="1:25" ht="11.25" customHeight="1">
      <c r="A268" s="138"/>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row>
    <row r="269" spans="1:25" ht="11.25" customHeight="1">
      <c r="A269" s="138"/>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row>
    <row r="270" spans="1:25" ht="11.25" customHeight="1">
      <c r="A270" s="138"/>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row>
    <row r="271" spans="1:25" ht="11.25" customHeight="1">
      <c r="A271" s="138"/>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row>
    <row r="272" spans="1:25" ht="11.25" customHeight="1">
      <c r="A272" s="138"/>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row>
    <row r="273" spans="1:25" ht="11.25" customHeight="1">
      <c r="A273" s="138"/>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row>
    <row r="274" spans="1:25" ht="11.25" customHeight="1">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row>
    <row r="275" spans="1:25" ht="11.25" customHeight="1">
      <c r="A275" s="138"/>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row>
    <row r="276" spans="1:25" ht="11.25" customHeight="1">
      <c r="A276" s="138"/>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row>
    <row r="277" spans="1:25" ht="11.25" customHeight="1">
      <c r="A277" s="138"/>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row>
    <row r="278" spans="1:25" ht="15.75" customHeight="1"/>
    <row r="279" spans="1:25" ht="15.75" customHeight="1"/>
    <row r="280" spans="1:25" ht="15.75" customHeight="1"/>
    <row r="281" spans="1:25" ht="15.75" customHeight="1"/>
    <row r="282" spans="1:25" ht="15.75" customHeight="1"/>
    <row r="283" spans="1:25" ht="15.75" customHeight="1"/>
    <row r="284" spans="1:25" ht="15.75" customHeight="1"/>
    <row r="285" spans="1:25" ht="15.75" customHeight="1"/>
    <row r="286" spans="1:25" ht="15.75" customHeight="1"/>
    <row r="287" spans="1:25" ht="15.75" customHeight="1"/>
    <row r="288" spans="1:2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2:E2"/>
    <mergeCell ref="A8:E8"/>
    <mergeCell ref="A39:E39"/>
    <mergeCell ref="A52:E52"/>
    <mergeCell ref="A65:E6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0"/>
  <sheetViews>
    <sheetView showGridLines="0" workbookViewId="0"/>
  </sheetViews>
  <sheetFormatPr baseColWidth="10" defaultColWidth="12.6640625" defaultRowHeight="15" customHeight="1"/>
  <cols>
    <col min="1" max="1" width="18.33203125" customWidth="1"/>
    <col min="2" max="2" width="8" customWidth="1"/>
    <col min="3" max="3" width="2.1640625" customWidth="1"/>
    <col min="4" max="4" width="20" customWidth="1"/>
    <col min="5" max="7" width="8" customWidth="1"/>
    <col min="8" max="8" width="3.5" customWidth="1"/>
    <col min="9" max="10" width="8" customWidth="1"/>
    <col min="11" max="11" width="3.5" customWidth="1"/>
    <col min="12" max="12" width="8" customWidth="1"/>
    <col min="13" max="13" width="32.6640625" customWidth="1"/>
    <col min="14" max="14" width="3" customWidth="1"/>
    <col min="15" max="15" width="8" customWidth="1"/>
    <col min="16" max="26" width="14.5" customWidth="1"/>
  </cols>
  <sheetData>
    <row r="1" spans="1:15" ht="12" customHeight="1">
      <c r="A1" s="134" t="s">
        <v>608</v>
      </c>
      <c r="B1" s="145" t="s">
        <v>609</v>
      </c>
      <c r="D1" s="134" t="s">
        <v>610</v>
      </c>
      <c r="E1" s="145" t="s">
        <v>323</v>
      </c>
      <c r="G1" s="145" t="s">
        <v>611</v>
      </c>
      <c r="I1" s="146" t="s">
        <v>612</v>
      </c>
      <c r="J1" s="146" t="s">
        <v>613</v>
      </c>
      <c r="K1" s="138"/>
      <c r="L1" s="146" t="s">
        <v>614</v>
      </c>
      <c r="M1" s="147" t="s">
        <v>615</v>
      </c>
      <c r="O1" s="147" t="s">
        <v>4</v>
      </c>
    </row>
    <row r="2" spans="1:15" ht="12" customHeight="1">
      <c r="A2" s="148" t="s">
        <v>616</v>
      </c>
      <c r="B2" s="149" t="s">
        <v>617</v>
      </c>
      <c r="D2" s="148" t="s">
        <v>618</v>
      </c>
      <c r="E2" s="150" t="s">
        <v>619</v>
      </c>
      <c r="G2" s="151" t="s">
        <v>620</v>
      </c>
      <c r="I2" s="152">
        <v>80</v>
      </c>
      <c r="J2" s="153">
        <v>30</v>
      </c>
      <c r="K2" s="138"/>
      <c r="L2" s="154">
        <v>100</v>
      </c>
      <c r="M2" s="155" t="s">
        <v>621</v>
      </c>
      <c r="O2" s="155" t="s">
        <v>92</v>
      </c>
    </row>
    <row r="3" spans="1:15" ht="12" customHeight="1">
      <c r="A3" s="148" t="s">
        <v>622</v>
      </c>
      <c r="B3" s="156" t="s">
        <v>623</v>
      </c>
      <c r="D3" s="148" t="s">
        <v>624</v>
      </c>
      <c r="E3" s="150" t="s">
        <v>625</v>
      </c>
      <c r="G3" s="151" t="s">
        <v>626</v>
      </c>
      <c r="I3" s="157">
        <v>60</v>
      </c>
      <c r="J3" s="158">
        <v>90</v>
      </c>
      <c r="K3" s="138"/>
      <c r="L3" s="157">
        <v>75</v>
      </c>
      <c r="M3" s="155" t="s">
        <v>627</v>
      </c>
      <c r="O3" s="155" t="s">
        <v>47</v>
      </c>
    </row>
    <row r="4" spans="1:15" ht="12" customHeight="1">
      <c r="A4" s="148" t="s">
        <v>628</v>
      </c>
      <c r="B4" s="159" t="s">
        <v>629</v>
      </c>
      <c r="D4" s="148" t="s">
        <v>630</v>
      </c>
      <c r="E4" s="150" t="s">
        <v>631</v>
      </c>
      <c r="G4" s="160"/>
      <c r="I4" s="161">
        <v>40</v>
      </c>
      <c r="J4" s="162">
        <v>180</v>
      </c>
      <c r="K4" s="138"/>
      <c r="L4" s="163">
        <v>50</v>
      </c>
      <c r="M4" s="155" t="s">
        <v>632</v>
      </c>
      <c r="O4" s="155" t="s">
        <v>19</v>
      </c>
    </row>
    <row r="5" spans="1:15" ht="12" customHeight="1">
      <c r="A5" s="148" t="s">
        <v>633</v>
      </c>
      <c r="B5" s="164" t="s">
        <v>634</v>
      </c>
      <c r="D5" s="148" t="s">
        <v>635</v>
      </c>
      <c r="E5" s="150" t="s">
        <v>636</v>
      </c>
      <c r="I5" s="157">
        <v>20</v>
      </c>
      <c r="J5" s="165" t="s">
        <v>94</v>
      </c>
      <c r="K5" s="138"/>
      <c r="L5" s="152">
        <v>25</v>
      </c>
      <c r="M5" s="155" t="s">
        <v>637</v>
      </c>
      <c r="O5" s="155" t="s">
        <v>638</v>
      </c>
    </row>
    <row r="6" spans="1:15" ht="12" customHeight="1">
      <c r="A6" s="148" t="s">
        <v>639</v>
      </c>
      <c r="B6" s="166" t="s">
        <v>620</v>
      </c>
      <c r="I6" s="167" t="s">
        <v>94</v>
      </c>
      <c r="J6" s="165" t="s">
        <v>43</v>
      </c>
      <c r="K6" s="138"/>
      <c r="L6" s="168" t="s">
        <v>94</v>
      </c>
      <c r="M6" s="155" t="s">
        <v>640</v>
      </c>
    </row>
    <row r="7" spans="1:15" ht="12" customHeight="1">
      <c r="A7" s="148" t="s">
        <v>641</v>
      </c>
      <c r="B7" s="169" t="s">
        <v>94</v>
      </c>
    </row>
    <row r="8" spans="1:15" ht="12" customHeight="1">
      <c r="A8" s="138"/>
      <c r="B8" s="138"/>
    </row>
    <row r="9" spans="1:15" ht="12" customHeight="1"/>
    <row r="10" spans="1:15" ht="12" customHeight="1"/>
    <row r="11" spans="1:15" ht="12" customHeight="1"/>
    <row r="12" spans="1:15" ht="12" customHeight="1"/>
    <row r="13" spans="1:15" ht="12" customHeight="1"/>
    <row r="14" spans="1:15" ht="12" customHeight="1"/>
    <row r="15" spans="1:15" ht="12" customHeight="1"/>
    <row r="16" spans="1:15"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Assessment</vt:lpstr>
      <vt:lpstr>Detailed Assessment</vt:lpstr>
      <vt:lpstr>HIPAA Security Rule </vt:lpstr>
      <vt:lpstr>HIPA - ISO mapping</vt:lpstr>
      <vt:lpstr>Lists</vt:lpstr>
      <vt:lpstr>Check</vt:lpstr>
      <vt:lpstr>Implementation</vt:lpstr>
      <vt:lpstr>Rank</vt:lpstr>
      <vt:lpstr>Rating</vt:lpstr>
      <vt:lpstr>Risk</vt:lpstr>
      <vt:lpstr>Score</vt:lpstr>
      <vt:lpstr>Urgency</vt:lpstr>
      <vt:lpstr>Assessment!Z_762F9DA0_984F_11D8_9E6A_00B0D01AE2FB_.wvu.Cols</vt:lpstr>
      <vt:lpstr>'HIPAA Security Rule '!Z_762F9DA0_984F_11D8_9E6A_00B0D01AE2FB_.wvu.PrintArea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Shiran Wolfman</cp:lastModifiedBy>
  <dcterms:created xsi:type="dcterms:W3CDTF">2022-12-20T09:47:25Z</dcterms:created>
  <dcterms:modified xsi:type="dcterms:W3CDTF">2024-12-25T14:14:17Z</dcterms:modified>
</cp:coreProperties>
</file>